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15" windowWidth="12120" windowHeight="8835" tabRatio="708" activeTab="0"/>
  </bookViews>
  <sheets>
    <sheet name="ΙΣΟΛΟΓΙΣΜΟΣ" sheetId="1" r:id="rId1"/>
  </sheets>
  <definedNames>
    <definedName name="_xlnm.Print_Area" localSheetId="0">'ΙΣΟΛΟΓΙΣΜΟΣ'!$A$1:$U$82</definedName>
  </definedNames>
  <calcPr fullCalcOnLoad="1"/>
</workbook>
</file>

<file path=xl/sharedStrings.xml><?xml version="1.0" encoding="utf-8"?>
<sst xmlns="http://schemas.openxmlformats.org/spreadsheetml/2006/main" count="203" uniqueCount="144">
  <si>
    <t>Έξοδα ίδρυσης &amp; πρώτης εγκατάστασης</t>
  </si>
  <si>
    <t>Πρώτες ύλες - Αναλώσιμα υλικά</t>
  </si>
  <si>
    <t>Επιταγές Εισπρακτέες (μεταχρονολογημένες)</t>
  </si>
  <si>
    <t xml:space="preserve">ΔΙΑΦΟΡΕΣ ΑΝΑΠΡΟΣΑΡΜΟΓΗΣ </t>
  </si>
  <si>
    <t>ΣΥΝΟΛΟ ΥΠΟΧΡΕΩΣΕΩΝ  (ΓΙ + ΓII)</t>
  </si>
  <si>
    <t>ΣΥΝΟΛΟ ΙΔΙΩΝ ΚΕΦΑΛΑΙΩΝ (AI+AIII+AIV+AV)</t>
  </si>
  <si>
    <t>Ηράκλειο</t>
  </si>
  <si>
    <t>Ο ΠΡΟΪΣΤΑΜΕΝΟΣ ΛΟΓΙΣΤΗΡΙΟΥ</t>
  </si>
  <si>
    <t>Υποχρεώσεις από φόρους - τέλη</t>
  </si>
  <si>
    <t>(+): Υπόλοιπο αποτελ/των (κερδών) προηγούμ. χρήσεων</t>
  </si>
  <si>
    <t>Α.</t>
  </si>
  <si>
    <t>ΙΔΙΑ ΚΕΦΑΛΑΙΑ</t>
  </si>
  <si>
    <t>2.</t>
  </si>
  <si>
    <t>Ι.</t>
  </si>
  <si>
    <t>4.</t>
  </si>
  <si>
    <t>1.</t>
  </si>
  <si>
    <t>Γ.</t>
  </si>
  <si>
    <t>ΠΑΓΙΟ ΕΝΕΡΓΗΤΙΚΟ</t>
  </si>
  <si>
    <t>ΙΙΙ.</t>
  </si>
  <si>
    <t>5.</t>
  </si>
  <si>
    <t>ΙΙ.</t>
  </si>
  <si>
    <t>ΕΝΣΩΜΑΤΕΣ ΑΚΙΝΗΤΟΠΟΙΗΣΕΙΣ</t>
  </si>
  <si>
    <t>3.</t>
  </si>
  <si>
    <t>Κτίρια &amp; Τεχνικά Εργα</t>
  </si>
  <si>
    <t>IV.</t>
  </si>
  <si>
    <t>ΑΠΟΘΕΜΑΤΙΚΑ ΚΕΦΑΛΑΙΑ</t>
  </si>
  <si>
    <t>Μεταφορικά Μέσα</t>
  </si>
  <si>
    <t>Τακτικό Αποθεματικό</t>
  </si>
  <si>
    <t>6.</t>
  </si>
  <si>
    <t>Επιπλα &amp; Λοιπός Εξοπλισμός</t>
  </si>
  <si>
    <t>ΑΠΑΙΤΗΣΕΙΣ</t>
  </si>
  <si>
    <t>V.</t>
  </si>
  <si>
    <t>ΑΠΟΤΕΛΕΣΜΑΤΑ ΕΙΣ ΝΕΟ</t>
  </si>
  <si>
    <t>ΚΥΚΛΟΦΟΡΟΥΝ ΕΝΕΡΓΗΤΙΚΟ</t>
  </si>
  <si>
    <t>ΑΠΟΘΕΜΑΤΑ</t>
  </si>
  <si>
    <t>Εμπορεύματα</t>
  </si>
  <si>
    <t>ΥΠΟΧΡΕΩΣΕΙΣ</t>
  </si>
  <si>
    <t>II.</t>
  </si>
  <si>
    <t>Πελάτες</t>
  </si>
  <si>
    <t>ΒΡΑΧΥΠΡΟΘΕΣΜΕΣ ΥΠΟΧΡΕΩΣΕΙΣ</t>
  </si>
  <si>
    <t>Προμηθευτές</t>
  </si>
  <si>
    <t>2α.</t>
  </si>
  <si>
    <t>3α.</t>
  </si>
  <si>
    <t>Τράπεζες Λογ/σμοί Βραχ. Υποχρ.</t>
  </si>
  <si>
    <t>11.</t>
  </si>
  <si>
    <t>Χρεώστες Διάφοροι</t>
  </si>
  <si>
    <t>Ασφαλιστικοί Οργανισμοί</t>
  </si>
  <si>
    <t>ΔΙΑΘΕΣΙΜΑ</t>
  </si>
  <si>
    <t>ΚΑΤΑΣΤΑΣΗ ΛΟΓΑΡΙΑΣΜΟΥ ΑΠΟΤΕΛΕΣΜΑΤΩΝ ΧΡΗΣΕΩΣ</t>
  </si>
  <si>
    <t>ΠΙΝΑΚΑΣ ΔΙΑΘΕΣΕΩΣ ΑΠΟΤΕΛΕΣΜΑΤΩΝ</t>
  </si>
  <si>
    <t>Αποτελέσματα Εκμετάλλευσης</t>
  </si>
  <si>
    <t>Μείον:</t>
  </si>
  <si>
    <t>Εξοδα Διοικητικής Λειτουργίας</t>
  </si>
  <si>
    <t>Εξοδα Λειτουργίας Διαθέσεως</t>
  </si>
  <si>
    <t>Μερικά Αποτελέσματα (Κέρδη)Εκμεταλλευσεως</t>
  </si>
  <si>
    <t>Ολικά Αποτελέσματα (Κέρδη) Εκμεταλλεύσεως</t>
  </si>
  <si>
    <t>Σύνολο Αποσβέσεων Παγίων Στοιχείων</t>
  </si>
  <si>
    <t>ΣΥΝΟΛΟ</t>
  </si>
  <si>
    <r>
      <t>Μείον</t>
    </r>
    <r>
      <rPr>
        <sz val="10"/>
        <rFont val="Times New Roman Greek"/>
        <family val="1"/>
      </rPr>
      <t>: Κόστος Πωλήσεων</t>
    </r>
  </si>
  <si>
    <t>Μείον:Οι ενσωματωμένες στο λειτουργικό κόστος</t>
  </si>
  <si>
    <t>κτήσεως</t>
  </si>
  <si>
    <t>αξία</t>
  </si>
  <si>
    <t>Ε Ν Ε Ρ Γ Η Τ Ι Κ Ο</t>
  </si>
  <si>
    <t>Ταμείο</t>
  </si>
  <si>
    <t>ΠΑΘΗΤΙΚΟ</t>
  </si>
  <si>
    <t>Ποσά</t>
  </si>
  <si>
    <t>Κλειομένης</t>
  </si>
  <si>
    <t>Β.</t>
  </si>
  <si>
    <t>ΕΞΟΔΑ ΕΓΚΑΤΑΣΤΑΣΕΩΣ</t>
  </si>
  <si>
    <t>Λοιπά έξοδα εγκ/σεως</t>
  </si>
  <si>
    <t>Μηχανήματα</t>
  </si>
  <si>
    <t>Επιταγές μεταχρον. πληρωτέες</t>
  </si>
  <si>
    <t>Φόρος Εισοδήματος</t>
  </si>
  <si>
    <t>Η διάθεση των κερδών γίνεται ως εξής:</t>
  </si>
  <si>
    <t>Υπόλοιπο κερδών εις νέο</t>
  </si>
  <si>
    <t xml:space="preserve">Αξία </t>
  </si>
  <si>
    <t>Αποσβέσεις</t>
  </si>
  <si>
    <t>Προηγούμενης</t>
  </si>
  <si>
    <t>ΜΕΙΟΝ : Εκτακτα Αποτελέσματα</t>
  </si>
  <si>
    <t>Δ.</t>
  </si>
  <si>
    <t>Αναπόσβεστη</t>
  </si>
  <si>
    <t>ΜΕΤΑΒΑΤΙΚΟΙ ΛΟΓΑΡΙΑΣΜΟΙ ΠΑΘΗΤΙΚΟΥ</t>
  </si>
  <si>
    <t>Έξοδα χρήσεως δουλευμένα</t>
  </si>
  <si>
    <t>ΣΥΝΟΛΟ ΠΑΓΙΟΥ ΕΝΕΡΓΗΤΙΚΟΥ (ΓΙΙ)</t>
  </si>
  <si>
    <t>Πλέον: 4. Πιστωτικοί Τόκοι &amp; Συναφή Εσοδα</t>
  </si>
  <si>
    <t>Μείον: 3. Χρεωστικοί Τόκοι &amp; Συναφή Εξοδα</t>
  </si>
  <si>
    <t>Μικτά Αποτελέσματα (Κέρδη) Εκμεταλλεύσεως</t>
  </si>
  <si>
    <t>Οργανικά και Εκτακτα Αποτελ/τα (Κέρδος)</t>
  </si>
  <si>
    <t xml:space="preserve">ΚΑΘΑΡΑ ΑΠΟΤΕΛΕΣΜΑΤΑ (Κέρδη) ΧΡΗΣΕΩΣ </t>
  </si>
  <si>
    <t>8.</t>
  </si>
  <si>
    <t>Έκτακτα &amp; ανόργανα έσοδα</t>
  </si>
  <si>
    <r>
      <t>Μείον</t>
    </r>
    <r>
      <rPr>
        <sz val="10"/>
        <rFont val="Times New Roman Greek"/>
        <family val="1"/>
      </rPr>
      <t>: 1. Εκτακτα και ανόργανα έξοδα</t>
    </r>
  </si>
  <si>
    <t xml:space="preserve">     2. Εκτακτες Ζημίες</t>
  </si>
  <si>
    <t xml:space="preserve">     3. Εξοδα προηγούμενων χρήσεων</t>
  </si>
  <si>
    <t xml:space="preserve">     4. Προβλέψεις για Εκτακτους Κινδύνους</t>
  </si>
  <si>
    <t>ΓΕΝΙΚΟ ΣΥΝΟΛΟ ΕΝΕΡΗΤΙΚΟΥ (Β+Γ+Δ+Ε)</t>
  </si>
  <si>
    <t>(-): Διαφορές φορολογικού ελέγχου</t>
  </si>
  <si>
    <t>Έκτακτα κέρδη</t>
  </si>
  <si>
    <t>ΛΟΓΑΡΙΑΣΜΟΙ ΤΑΞΕΩΣ ΧΡΕΩΣΤΙΚΟΙ</t>
  </si>
  <si>
    <t>Αλλότρια περιουσιακά στοιχεία</t>
  </si>
  <si>
    <t>ΛΟΓΑΡΙΑΣΜΟΙ ΤΑΞΕΩΣ ΠΙΣΤΩΤΙΚΟΙ</t>
  </si>
  <si>
    <t>Δικαιούχοι αλλότριων περιουσιακών στοιχείων</t>
  </si>
  <si>
    <t xml:space="preserve">Καταβλημένο </t>
  </si>
  <si>
    <t>Έσοδα προηγούμενων χρήσεων</t>
  </si>
  <si>
    <t>Γήπεδα οικόπεδα</t>
  </si>
  <si>
    <t>λοιποί φόροι μη ενσωματωμενοι</t>
  </si>
  <si>
    <t>Κέρδη ή ζημιές προς διάθεση</t>
  </si>
  <si>
    <t>Ο ΠΡΟΕΔΡΟΣ  και Δ.ΣΥΜΒΟΥΛΟΣ ΤΟΥ Δ.Σ.</t>
  </si>
  <si>
    <t>Προϊόντα έτοιμα και ημητελή</t>
  </si>
  <si>
    <t>ΑΡ.Μ.ΑΕ 47592/70/B/00/81</t>
  </si>
  <si>
    <t>B.</t>
  </si>
  <si>
    <t>ΠΡΟΒΛΕΨΕΙΣ ΓΙΑ ΚΥΝΔΥΝΟΥΣ  ΚΑΙ ΕΞΟΔΑ</t>
  </si>
  <si>
    <t>Λοιπές προβλέψεις</t>
  </si>
  <si>
    <t>ΙΩΑΝΝΗΣ E.ΝΙΤΑΔΩΡΟΣ AΝΩΝΥΜΟΣ ΕΤΑΙΡΕΙΑ ΕΜΠΟΡΙΑΣ  ΤΕΧΝ.ΥΠΟΣΤ.ΓΕΩΡΓΙΚΩΝ ΜΗΧΑΝΗΜΑΤΩΝ</t>
  </si>
  <si>
    <t>Διαφορές από μετατροπή σε ευερώ</t>
  </si>
  <si>
    <t>ΓΕΝΙΚΟ ΣΥΝΟΛΟ ΠΑΘΗΤΙΚΟΥ (Α+Β+Γ)</t>
  </si>
  <si>
    <t>Μερίσματα</t>
  </si>
  <si>
    <t>ΝΙΤΑΔΩΡΟΣ ΙΩΑΝΝΗΣ ΑΔΤ Σ 412837</t>
  </si>
  <si>
    <t>Η ΑΝΤΙΠΡΟΕΔΡΟΣ ΤΟΥ Δ.Σ.</t>
  </si>
  <si>
    <t>ΝΙΤΑΔΩΡΟΥ ΜΑΡΙΑ ΑΔΤ Σ412836</t>
  </si>
  <si>
    <t>ΣΥΝΟΛΟ ΚΥΚΛΟΦ. ΕΝΕΡΓΗΤΙΚΟΥ (ΔΙ+ΔΙΙ+ΔΙV)</t>
  </si>
  <si>
    <t>Καταθέσεις όψεως και προθεσμίας</t>
  </si>
  <si>
    <t>Πλέον: 1,Αλλα έσοδα εκμετάλλευσης</t>
  </si>
  <si>
    <t>Σύνολα</t>
  </si>
  <si>
    <t>Κύκλος Εργασιών (Πωλήσεις)</t>
  </si>
  <si>
    <t>Παραγωγή σε εξέλιξη</t>
  </si>
  <si>
    <t>Ε</t>
  </si>
  <si>
    <t>ΜΕΤΑΒΑΤΙΚΟΙ ΛΟΓ/ΜΟΙ ΕΝΕΡΓΗΤΙΚΟΥ</t>
  </si>
  <si>
    <t>Εσοδα χρήσεως εισπρακτέα</t>
  </si>
  <si>
    <t>Μακροπρόθεσμες υποχρεώσεις</t>
  </si>
  <si>
    <t>Ι</t>
  </si>
  <si>
    <t>Δάνεια τραπεζών</t>
  </si>
  <si>
    <t>ΤΑΒΛΑΔΩΡΑΚΗΣ ΓΕΩΡΓΙΟΣ ΑΔΤ  ΑΗ 961452</t>
  </si>
  <si>
    <t>Χρήσεως 2011</t>
  </si>
  <si>
    <t>Υπόλοιπο  χρήσεως εις νέο (κέρδη ή ζημιές)</t>
  </si>
  <si>
    <t>Καθαρά Αποτελέσματα (Κέρδη ή ζημιές) Χρήσεως</t>
  </si>
  <si>
    <t>ΜΕΤΟΧΙΚΟ ΚΕΦΑΛΑΙΟ (24274 μετοχές των 14,67 €)</t>
  </si>
  <si>
    <t>Ποσά Κλειομένης Χρήσεως 31/12/2012</t>
  </si>
  <si>
    <t>Χρήσεως 2012</t>
  </si>
  <si>
    <t>31ης Δεκεμβρίου 2012  (1η Ιανουαρίου 2012 - 31η Δεκεμβρίου 2012)</t>
  </si>
  <si>
    <t>Ποσά Προηγούμενης Χρήσεως 31/12/2011</t>
  </si>
  <si>
    <t>Ποσά Προηγουμένης Χρήσεως 31/12/2011</t>
  </si>
  <si>
    <t>ΙΣΟΛΟΓΙΣΜΟΣ 31 ΔΕΚΕΜΒΡΙΟΥ 2012 - 12η ΕΤΑΙΡΙΚΗ ΧΡΗΣΗ (1η ΙΑΝΟΥΑΡΙΟΥ - 31η ΔΕΚΕΜΒΡΙΟΥ 2012)</t>
  </si>
  <si>
    <t>Επιχορηγήσεις επενδύσεων παγίου ενεργητικού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</si>
</sst>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Δρχ&quot;#,##0_);\(&quot;Δρχ&quot;#,##0\)"/>
    <numFmt numFmtId="173" formatCode="&quot;Δρχ&quot;#,##0_);[Red]\(&quot;Δρχ&quot;#,##0\)"/>
    <numFmt numFmtId="174" formatCode="&quot;Δρχ&quot;#,##0.00_);\(&quot;Δρχ&quot;#,##0.00\)"/>
    <numFmt numFmtId="175" formatCode="&quot;Δρχ&quot;#,##0.00_);[Red]\(&quot;Δρχ&quot;#,##0.00\)"/>
    <numFmt numFmtId="176" formatCode="_(&quot;Δρχ&quot;* #,##0_);_(&quot;Δρχ&quot;* \(#,##0\);_(&quot;Δρχ&quot;* &quot;-&quot;_);_(@_)"/>
    <numFmt numFmtId="177" formatCode="_(* #,##0_);_(* \(#,##0\);_(* &quot;-&quot;_);_(@_)"/>
    <numFmt numFmtId="178" formatCode="_(&quot;Δρχ&quot;* #,##0.00_);_(&quot;Δρχ&quot;* \(#,##0.00\);_(&quot;Δρχ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 &quot;#,##0_);\(&quot; &quot;#,##0\)"/>
    <numFmt numFmtId="187" formatCode="&quot; &quot;#,##0_);[Red]\(&quot; &quot;#,##0\)"/>
    <numFmt numFmtId="188" formatCode="&quot; &quot;#,##0.00_);\(&quot; &quot;#,##0.00\)"/>
    <numFmt numFmtId="189" formatCode="&quot; &quot;#,##0.00_);[Red]\(&quot; &quot;#,##0.00\)"/>
    <numFmt numFmtId="190" formatCode="_(&quot; &quot;* #,##0_);_(&quot; &quot;* \(#,##0\);_(&quot; &quot;* &quot;-&quot;_);_(@_)"/>
    <numFmt numFmtId="191" formatCode="_(&quot; &quot;* #,##0.00_);_(&quot; &quot;* \(#,##0.00\);_(&quot; 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0.0"/>
    <numFmt numFmtId="201" formatCode="_-* #,##0.0_-;\-* #,##0.0_-;_-* &quot;-&quot;??_-;_-@_-"/>
    <numFmt numFmtId="202" formatCode="_-* #,##0_-;\-* #,##0_-;_-* &quot;-&quot;??_-;_-@_-"/>
    <numFmt numFmtId="203" formatCode="00000"/>
    <numFmt numFmtId="204" formatCode="&quot;Ναι&quot;;&quot;Ναι&quot;;&quot;'Οχι&quot;"/>
    <numFmt numFmtId="205" formatCode="&quot;Αληθές&quot;;&quot;Αληθές&quot;;&quot;Ψευδές&quot;"/>
    <numFmt numFmtId="206" formatCode="&quot;Ενεργοποίηση&quot;;&quot;Ενεργοποίηση&quot;;&quot;Απενεργοποίηση&quot;"/>
    <numFmt numFmtId="207" formatCode="#,##0.0"/>
    <numFmt numFmtId="208" formatCode="#,##0.000"/>
    <numFmt numFmtId="209" formatCode="#,##0.0000"/>
    <numFmt numFmtId="210" formatCode="#,##0\ &quot;Δρχ.&quot;;\-#,##0\ &quot;Δρχ.&quot;"/>
    <numFmt numFmtId="211" formatCode="#,##0\ &quot;Δρχ.&quot;;[Red]\-#,##0\ &quot;Δρχ.&quot;"/>
    <numFmt numFmtId="212" formatCode="#,##0.00\ &quot;Δρχ.&quot;;\-#,##0.00\ &quot;Δρχ.&quot;"/>
    <numFmt numFmtId="213" formatCode="#,##0.00\ &quot;Δρχ.&quot;;[Red]\-#,##0.00\ &quot;Δρχ.&quot;"/>
    <numFmt numFmtId="214" formatCode="_-* #,##0\ &quot;Δρχ.&quot;_-;\-* #,##0\ &quot;Δρχ.&quot;_-;_-* &quot;-&quot;\ &quot;Δρχ.&quot;_-;_-@_-"/>
    <numFmt numFmtId="215" formatCode="_-* #,##0\ _Δ_ρ_χ_._-;\-* #,##0\ _Δ_ρ_χ_._-;_-* &quot;-&quot;\ _Δ_ρ_χ_._-;_-@_-"/>
    <numFmt numFmtId="216" formatCode="_-* #,##0.00\ &quot;Δρχ.&quot;_-;\-* #,##0.00\ &quot;Δρχ.&quot;_-;_-* &quot;-&quot;??\ &quot;Δρχ.&quot;_-;_-@_-"/>
    <numFmt numFmtId="217" formatCode="_-* #,##0.00\ _Δ_ρ_χ_._-;\-* #,##0.00\ _Δ_ρ_χ_._-;_-* &quot;-&quot;??\ _Δ_ρ_χ_._-;_-@_-"/>
    <numFmt numFmtId="218" formatCode="0.0%"/>
    <numFmt numFmtId="219" formatCode="#,##0.00_ ;[Red]\-#,##0.00\ "/>
    <numFmt numFmtId="220" formatCode="dd/mm/yy"/>
    <numFmt numFmtId="221" formatCode="#,##0.00000"/>
  </numFmts>
  <fonts count="15">
    <font>
      <sz val="10"/>
      <name val="Arial Greek"/>
      <family val="0"/>
    </font>
    <font>
      <sz val="10"/>
      <name val="Times New Roman Greek"/>
      <family val="1"/>
    </font>
    <font>
      <b/>
      <sz val="12"/>
      <name val="Times New Roman Greek"/>
      <family val="1"/>
    </font>
    <font>
      <sz val="12"/>
      <name val="Times New Roman Greek"/>
      <family val="1"/>
    </font>
    <font>
      <b/>
      <u val="double"/>
      <sz val="10"/>
      <name val="Times New Roman Greek"/>
      <family val="1"/>
    </font>
    <font>
      <b/>
      <u val="single"/>
      <sz val="10"/>
      <name val="Times New Roman Greek"/>
      <family val="1"/>
    </font>
    <font>
      <b/>
      <sz val="10"/>
      <name val="Times New Roman Greek"/>
      <family val="1"/>
    </font>
    <font>
      <b/>
      <sz val="14"/>
      <name val="Times New Roman Greek"/>
      <family val="1"/>
    </font>
    <font>
      <i/>
      <sz val="10"/>
      <name val="Times New Roman Greek"/>
      <family val="1"/>
    </font>
    <font>
      <sz val="10"/>
      <color indexed="10"/>
      <name val="Times New Roman Greek"/>
      <family val="1"/>
    </font>
    <font>
      <u val="single"/>
      <sz val="10"/>
      <name val="Times New Roman Greek"/>
      <family val="1"/>
    </font>
    <font>
      <b/>
      <u val="single"/>
      <sz val="12"/>
      <name val="Times New Roman Greek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20"/>
      <name val="Times New Roman Greek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centerContinuous"/>
      <protection/>
    </xf>
    <xf numFmtId="3" fontId="6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/>
    </xf>
    <xf numFmtId="4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3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 horizontal="centerContinuous"/>
      <protection/>
    </xf>
    <xf numFmtId="4" fontId="6" fillId="0" borderId="0" xfId="0" applyNumberFormat="1" applyFont="1" applyBorder="1" applyAlignment="1" applyProtection="1">
      <alignment horizontal="centerContinuous"/>
      <protection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2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/>
    </xf>
    <xf numFmtId="4" fontId="11" fillId="0" borderId="0" xfId="0" applyNumberFormat="1" applyFont="1" applyBorder="1" applyAlignment="1">
      <alignment horizontal="left"/>
    </xf>
    <xf numFmtId="4" fontId="6" fillId="0" borderId="4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Continuous"/>
      <protection/>
    </xf>
    <xf numFmtId="4" fontId="10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/>
    </xf>
    <xf numFmtId="1" fontId="6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6" fillId="0" borderId="3" xfId="0" applyNumberFormat="1" applyFont="1" applyBorder="1" applyAlignment="1" applyProtection="1">
      <alignment/>
      <protection/>
    </xf>
    <xf numFmtId="1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5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4" fontId="7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9"/>
  <sheetViews>
    <sheetView tabSelected="1" zoomScale="70" zoomScaleNormal="70" workbookViewId="0" topLeftCell="A19">
      <selection activeCell="Z57" sqref="Z56:Z57"/>
    </sheetView>
  </sheetViews>
  <sheetFormatPr defaultColWidth="9.00390625" defaultRowHeight="12.75"/>
  <cols>
    <col min="1" max="1" width="3.25390625" style="2" customWidth="1"/>
    <col min="2" max="2" width="3.00390625" style="43" customWidth="1"/>
    <col min="3" max="3" width="38.25390625" style="1" customWidth="1"/>
    <col min="4" max="4" width="11.75390625" style="21" bestFit="1" customWidth="1"/>
    <col min="5" max="5" width="0.875" style="21" customWidth="1"/>
    <col min="6" max="6" width="11.75390625" style="21" bestFit="1" customWidth="1"/>
    <col min="7" max="7" width="0.875" style="21" customWidth="1"/>
    <col min="8" max="8" width="12.75390625" style="21" bestFit="1" customWidth="1"/>
    <col min="9" max="9" width="0.875" style="21" customWidth="1"/>
    <col min="10" max="10" width="11.75390625" style="21" bestFit="1" customWidth="1"/>
    <col min="11" max="11" width="0.875" style="21" customWidth="1"/>
    <col min="12" max="12" width="11.75390625" style="21" bestFit="1" customWidth="1"/>
    <col min="13" max="13" width="0.875" style="21" customWidth="1"/>
    <col min="14" max="14" width="13.125" style="21" customWidth="1"/>
    <col min="15" max="15" width="1.75390625" style="21" customWidth="1"/>
    <col min="16" max="16" width="3.25390625" style="21" customWidth="1"/>
    <col min="17" max="17" width="3.25390625" style="66" customWidth="1"/>
    <col min="18" max="18" width="43.125" style="21" customWidth="1"/>
    <col min="19" max="19" width="13.125" style="21" customWidth="1"/>
    <col min="20" max="20" width="0.875" style="16" customWidth="1"/>
    <col min="21" max="21" width="14.125" style="21" customWidth="1"/>
    <col min="22" max="22" width="12.75390625" style="1" customWidth="1"/>
    <col min="23" max="23" width="1.25" style="2" customWidth="1"/>
    <col min="24" max="24" width="12.00390625" style="1" customWidth="1"/>
    <col min="25" max="25" width="4.125" style="1" customWidth="1"/>
    <col min="26" max="16384" width="9.125" style="1" customWidth="1"/>
  </cols>
  <sheetData>
    <row r="1" spans="1:21" ht="25.5">
      <c r="A1" s="76" t="s">
        <v>113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5.75">
      <c r="A2" s="78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8.75">
      <c r="A3" s="79" t="s">
        <v>142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5" ht="15.75">
      <c r="A4" s="14"/>
      <c r="B4" s="39"/>
      <c r="C4" s="13" t="s">
        <v>62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54"/>
      <c r="R4" s="46" t="s">
        <v>64</v>
      </c>
      <c r="S4" s="16"/>
      <c r="U4" s="16"/>
      <c r="V4" s="2"/>
      <c r="Y4" s="2"/>
    </row>
    <row r="5" spans="1:25" ht="12.75">
      <c r="A5" s="4"/>
      <c r="B5" s="40"/>
      <c r="C5" s="4"/>
      <c r="D5" s="81" t="s">
        <v>137</v>
      </c>
      <c r="E5" s="81"/>
      <c r="F5" s="81"/>
      <c r="G5" s="81"/>
      <c r="H5" s="81"/>
      <c r="I5" s="19"/>
      <c r="J5" s="81" t="s">
        <v>140</v>
      </c>
      <c r="K5" s="81"/>
      <c r="L5" s="81"/>
      <c r="M5" s="81"/>
      <c r="N5" s="81"/>
      <c r="O5" s="16"/>
      <c r="P5" s="16"/>
      <c r="Q5" s="54"/>
      <c r="R5" s="16"/>
      <c r="S5" s="34" t="s">
        <v>65</v>
      </c>
      <c r="U5" s="34" t="s">
        <v>65</v>
      </c>
      <c r="W5" s="1"/>
      <c r="Y5" s="2"/>
    </row>
    <row r="6" spans="1:25" ht="12.75">
      <c r="A6" s="4"/>
      <c r="B6" s="40"/>
      <c r="C6" s="4"/>
      <c r="D6" s="34" t="s">
        <v>75</v>
      </c>
      <c r="E6" s="35"/>
      <c r="F6" s="34"/>
      <c r="G6" s="35"/>
      <c r="H6" s="34" t="s">
        <v>80</v>
      </c>
      <c r="I6" s="35"/>
      <c r="J6" s="34" t="s">
        <v>75</v>
      </c>
      <c r="K6" s="35"/>
      <c r="L6" s="34"/>
      <c r="M6" s="35"/>
      <c r="N6" s="34" t="s">
        <v>80</v>
      </c>
      <c r="O6" s="16"/>
      <c r="P6" s="16"/>
      <c r="Q6" s="54"/>
      <c r="R6" s="16"/>
      <c r="S6" s="34" t="s">
        <v>66</v>
      </c>
      <c r="U6" s="34" t="s">
        <v>77</v>
      </c>
      <c r="W6" s="1"/>
      <c r="Y6" s="5"/>
    </row>
    <row r="7" spans="1:25" ht="12.75">
      <c r="A7" s="4"/>
      <c r="B7" s="40"/>
      <c r="C7" s="4"/>
      <c r="D7" s="36" t="s">
        <v>60</v>
      </c>
      <c r="E7" s="35"/>
      <c r="F7" s="36" t="s">
        <v>76</v>
      </c>
      <c r="G7" s="35"/>
      <c r="H7" s="36" t="s">
        <v>61</v>
      </c>
      <c r="I7" s="35"/>
      <c r="J7" s="36" t="s">
        <v>60</v>
      </c>
      <c r="K7" s="35"/>
      <c r="L7" s="36" t="s">
        <v>76</v>
      </c>
      <c r="M7" s="35"/>
      <c r="N7" s="36" t="s">
        <v>61</v>
      </c>
      <c r="O7" s="16"/>
      <c r="P7" s="16"/>
      <c r="Q7" s="54"/>
      <c r="R7" s="16"/>
      <c r="S7" s="47" t="s">
        <v>138</v>
      </c>
      <c r="U7" s="47" t="s">
        <v>133</v>
      </c>
      <c r="W7" s="1"/>
      <c r="Y7" s="5"/>
    </row>
    <row r="8" spans="1:25" ht="12.75">
      <c r="A8" s="6" t="s">
        <v>67</v>
      </c>
      <c r="B8" s="41" t="s">
        <v>68</v>
      </c>
      <c r="C8" s="6"/>
      <c r="D8" s="19"/>
      <c r="E8" s="19"/>
      <c r="F8" s="19"/>
      <c r="G8" s="19"/>
      <c r="H8" s="37"/>
      <c r="I8" s="19"/>
      <c r="J8" s="19"/>
      <c r="K8" s="19"/>
      <c r="L8" s="19"/>
      <c r="M8" s="19"/>
      <c r="N8" s="37"/>
      <c r="O8" s="16"/>
      <c r="P8" s="35" t="s">
        <v>10</v>
      </c>
      <c r="Q8" s="55" t="s">
        <v>11</v>
      </c>
      <c r="R8" s="35"/>
      <c r="S8" s="16"/>
      <c r="U8" s="16"/>
      <c r="W8" s="1"/>
      <c r="Y8" s="2"/>
    </row>
    <row r="9" spans="1:25" ht="12.75">
      <c r="A9" s="6"/>
      <c r="B9" s="42" t="s">
        <v>15</v>
      </c>
      <c r="C9" s="32" t="s">
        <v>0</v>
      </c>
      <c r="D9" s="19">
        <v>103068.02</v>
      </c>
      <c r="E9" s="19"/>
      <c r="F9" s="19">
        <v>90420.81</v>
      </c>
      <c r="G9" s="19"/>
      <c r="H9" s="50">
        <f>D9-F9</f>
        <v>12647.210000000006</v>
      </c>
      <c r="I9" s="19"/>
      <c r="J9" s="19">
        <v>102550.13</v>
      </c>
      <c r="K9" s="19"/>
      <c r="L9" s="19">
        <v>85216.61</v>
      </c>
      <c r="M9" s="19"/>
      <c r="N9" s="50">
        <f>J9-L9</f>
        <v>17333.520000000004</v>
      </c>
      <c r="O9" s="16"/>
      <c r="P9" s="37" t="s">
        <v>13</v>
      </c>
      <c r="Q9" s="56" t="s">
        <v>136</v>
      </c>
      <c r="R9" s="19"/>
      <c r="S9" s="16"/>
      <c r="U9" s="16"/>
      <c r="W9" s="1"/>
      <c r="Y9" s="2"/>
    </row>
    <row r="10" spans="1:25" ht="12.75">
      <c r="A10" s="4"/>
      <c r="B10" s="40" t="s">
        <v>14</v>
      </c>
      <c r="C10" s="4" t="s">
        <v>69</v>
      </c>
      <c r="D10" s="16">
        <v>9477.85</v>
      </c>
      <c r="E10" s="19"/>
      <c r="F10" s="16">
        <v>6043.32</v>
      </c>
      <c r="G10" s="19"/>
      <c r="H10" s="50">
        <f>D10-F10</f>
        <v>3434.5300000000007</v>
      </c>
      <c r="I10" s="19"/>
      <c r="J10" s="16">
        <v>8995.74</v>
      </c>
      <c r="K10" s="19"/>
      <c r="L10" s="16">
        <v>3260.73</v>
      </c>
      <c r="M10" s="19"/>
      <c r="N10" s="50">
        <f>J10-L10</f>
        <v>5735.01</v>
      </c>
      <c r="O10" s="16"/>
      <c r="P10" s="50"/>
      <c r="Q10" s="57" t="s">
        <v>15</v>
      </c>
      <c r="R10" s="19" t="s">
        <v>102</v>
      </c>
      <c r="S10" s="16">
        <v>356099.58</v>
      </c>
      <c r="U10" s="16">
        <v>356099.58</v>
      </c>
      <c r="W10" s="1"/>
      <c r="Y10" s="2"/>
    </row>
    <row r="11" spans="1:25" ht="13.5" thickBot="1">
      <c r="A11" s="6"/>
      <c r="B11" s="44"/>
      <c r="C11" s="2" t="s">
        <v>57</v>
      </c>
      <c r="D11" s="70">
        <f aca="true" t="shared" si="0" ref="D11:I11">D9+D10</f>
        <v>112545.87000000001</v>
      </c>
      <c r="E11" s="35">
        <f t="shared" si="0"/>
        <v>0</v>
      </c>
      <c r="F11" s="70">
        <f t="shared" si="0"/>
        <v>96464.13</v>
      </c>
      <c r="G11" s="35">
        <f t="shared" si="0"/>
        <v>0</v>
      </c>
      <c r="H11" s="70">
        <f t="shared" si="0"/>
        <v>16081.740000000007</v>
      </c>
      <c r="I11" s="35">
        <f t="shared" si="0"/>
        <v>0</v>
      </c>
      <c r="J11" s="70">
        <f>J9+J10</f>
        <v>111545.87000000001</v>
      </c>
      <c r="K11" s="35">
        <f>K9+K10</f>
        <v>0</v>
      </c>
      <c r="L11" s="70">
        <f>L9+L10</f>
        <v>88477.34</v>
      </c>
      <c r="M11" s="35">
        <f>M9+M10</f>
        <v>0</v>
      </c>
      <c r="N11" s="70">
        <f>N9+N10</f>
        <v>23068.530000000006</v>
      </c>
      <c r="O11" s="16"/>
      <c r="R11" s="21" t="s">
        <v>57</v>
      </c>
      <c r="S11" s="22">
        <f>S10</f>
        <v>356099.58</v>
      </c>
      <c r="U11" s="22">
        <f>U10</f>
        <v>356099.58</v>
      </c>
      <c r="W11" s="1"/>
      <c r="Y11" s="2"/>
    </row>
    <row r="12" spans="1:25" ht="13.5" thickTop="1">
      <c r="A12" s="6" t="s">
        <v>16</v>
      </c>
      <c r="B12" s="41" t="s">
        <v>17</v>
      </c>
      <c r="C12" s="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  <c r="P12" s="16" t="s">
        <v>18</v>
      </c>
      <c r="Q12" s="54"/>
      <c r="R12" s="16" t="s">
        <v>3</v>
      </c>
      <c r="S12" s="16"/>
      <c r="U12" s="16"/>
      <c r="W12" s="1"/>
      <c r="Y12" s="2"/>
    </row>
    <row r="13" spans="1:25" ht="12.75">
      <c r="A13" s="7" t="s">
        <v>20</v>
      </c>
      <c r="B13" s="40" t="s">
        <v>21</v>
      </c>
      <c r="C13" s="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54" t="s">
        <v>12</v>
      </c>
      <c r="R13" s="16" t="s">
        <v>114</v>
      </c>
      <c r="S13" s="16">
        <v>15.02</v>
      </c>
      <c r="U13" s="16">
        <v>15.02</v>
      </c>
      <c r="W13" s="1"/>
      <c r="Y13" s="2"/>
    </row>
    <row r="14" spans="1:25" ht="12.75">
      <c r="A14" s="7"/>
      <c r="B14" s="40">
        <v>1</v>
      </c>
      <c r="C14" s="4" t="s">
        <v>104</v>
      </c>
      <c r="D14" s="16">
        <v>321624</v>
      </c>
      <c r="E14" s="16"/>
      <c r="F14" s="16"/>
      <c r="G14" s="16"/>
      <c r="H14" s="16">
        <f>D14</f>
        <v>321624</v>
      </c>
      <c r="I14" s="16"/>
      <c r="J14" s="16">
        <v>321624</v>
      </c>
      <c r="K14" s="16"/>
      <c r="L14" s="16"/>
      <c r="M14" s="16"/>
      <c r="N14" s="16">
        <f>J14</f>
        <v>321624</v>
      </c>
      <c r="O14" s="16"/>
      <c r="Q14" s="71">
        <v>3</v>
      </c>
      <c r="R14" s="72" t="s">
        <v>143</v>
      </c>
      <c r="S14" s="21">
        <v>102150</v>
      </c>
      <c r="W14" s="1"/>
      <c r="Y14" s="2"/>
    </row>
    <row r="15" spans="1:25" ht="13.5" thickBot="1">
      <c r="A15" s="3"/>
      <c r="B15" s="40" t="s">
        <v>22</v>
      </c>
      <c r="C15" s="4" t="s">
        <v>23</v>
      </c>
      <c r="D15" s="16">
        <v>783404.3</v>
      </c>
      <c r="E15" s="16"/>
      <c r="F15" s="16">
        <v>173474.46</v>
      </c>
      <c r="G15" s="16"/>
      <c r="H15" s="16">
        <f>D15-F15</f>
        <v>609929.8400000001</v>
      </c>
      <c r="I15" s="16"/>
      <c r="J15" s="16">
        <v>759002.17</v>
      </c>
      <c r="K15" s="16"/>
      <c r="L15" s="16">
        <v>111738.62</v>
      </c>
      <c r="M15" s="16"/>
      <c r="N15" s="16">
        <f>J15-L15</f>
        <v>647263.55</v>
      </c>
      <c r="O15" s="16"/>
      <c r="P15" s="16"/>
      <c r="Q15" s="54"/>
      <c r="R15" s="16" t="s">
        <v>57</v>
      </c>
      <c r="S15" s="22">
        <f>S14+S13</f>
        <v>102165.02</v>
      </c>
      <c r="U15" s="22">
        <f>SUM(U13:U13)</f>
        <v>15.02</v>
      </c>
      <c r="W15" s="1"/>
      <c r="Y15" s="2"/>
    </row>
    <row r="16" spans="1:25" ht="13.5" thickTop="1">
      <c r="A16" s="3"/>
      <c r="B16" s="40" t="s">
        <v>14</v>
      </c>
      <c r="C16" s="4" t="s">
        <v>70</v>
      </c>
      <c r="D16" s="16">
        <v>224577.68</v>
      </c>
      <c r="E16" s="16"/>
      <c r="F16" s="16">
        <v>117589.6</v>
      </c>
      <c r="G16" s="16"/>
      <c r="H16" s="16">
        <f>D16-F16</f>
        <v>106988.07999999999</v>
      </c>
      <c r="I16" s="16"/>
      <c r="J16" s="16">
        <v>222721.12</v>
      </c>
      <c r="K16" s="16"/>
      <c r="L16" s="16">
        <v>85456.17</v>
      </c>
      <c r="M16" s="16"/>
      <c r="N16" s="16">
        <f>J16-L16</f>
        <v>137264.95</v>
      </c>
      <c r="O16" s="16"/>
      <c r="P16" s="50" t="s">
        <v>24</v>
      </c>
      <c r="Q16" s="57"/>
      <c r="R16" s="19" t="s">
        <v>25</v>
      </c>
      <c r="S16" s="16"/>
      <c r="U16" s="16"/>
      <c r="W16" s="1"/>
      <c r="Y16" s="2"/>
    </row>
    <row r="17" spans="2:25" ht="12.75">
      <c r="B17" s="40" t="s">
        <v>19</v>
      </c>
      <c r="C17" s="4" t="s">
        <v>26</v>
      </c>
      <c r="D17" s="16">
        <v>88712.78</v>
      </c>
      <c r="E17" s="16"/>
      <c r="F17" s="16">
        <v>83177.6</v>
      </c>
      <c r="G17" s="16"/>
      <c r="H17" s="16">
        <f>D17-F17</f>
        <v>5535.179999999993</v>
      </c>
      <c r="I17" s="16"/>
      <c r="J17" s="16">
        <v>93212.78</v>
      </c>
      <c r="K17" s="16"/>
      <c r="L17" s="16">
        <v>78363.5</v>
      </c>
      <c r="M17" s="16"/>
      <c r="N17" s="16">
        <f>J17-L17</f>
        <v>14849.279999999999</v>
      </c>
      <c r="O17" s="16"/>
      <c r="P17" s="50"/>
      <c r="Q17" s="57" t="s">
        <v>15</v>
      </c>
      <c r="R17" s="19" t="s">
        <v>27</v>
      </c>
      <c r="S17" s="16">
        <v>32018.83</v>
      </c>
      <c r="U17" s="16">
        <v>32018.83</v>
      </c>
      <c r="W17" s="1"/>
      <c r="Y17" s="2"/>
    </row>
    <row r="18" spans="1:25" ht="13.5" thickBot="1">
      <c r="A18" s="3"/>
      <c r="B18" s="40" t="s">
        <v>28</v>
      </c>
      <c r="C18" s="4" t="s">
        <v>29</v>
      </c>
      <c r="D18" s="20">
        <v>54651.22</v>
      </c>
      <c r="E18" s="16"/>
      <c r="F18" s="20">
        <v>51384.24</v>
      </c>
      <c r="G18" s="16"/>
      <c r="H18" s="20">
        <f>D18-F18</f>
        <v>3266.980000000003</v>
      </c>
      <c r="I18" s="16"/>
      <c r="J18" s="20">
        <v>54651.22</v>
      </c>
      <c r="K18" s="16"/>
      <c r="L18" s="20">
        <v>50090.46</v>
      </c>
      <c r="M18" s="16"/>
      <c r="N18" s="20">
        <f>J18-L18</f>
        <v>4560.760000000002</v>
      </c>
      <c r="O18" s="16"/>
      <c r="P18" s="50"/>
      <c r="Q18" s="57"/>
      <c r="R18" s="16" t="s">
        <v>57</v>
      </c>
      <c r="S18" s="22">
        <f>S17</f>
        <v>32018.83</v>
      </c>
      <c r="U18" s="22">
        <f>U17</f>
        <v>32018.83</v>
      </c>
      <c r="W18" s="1"/>
      <c r="Y18" s="2"/>
    </row>
    <row r="19" spans="1:25" ht="14.25" thickBot="1" thickTop="1">
      <c r="A19" s="3"/>
      <c r="B19" s="40" t="s">
        <v>83</v>
      </c>
      <c r="C19" s="4"/>
      <c r="D19" s="23">
        <f>SUM(D14:D18)</f>
        <v>1472969.98</v>
      </c>
      <c r="E19" s="17">
        <f>SUM(E15:E18)</f>
        <v>0</v>
      </c>
      <c r="F19" s="23">
        <f>SUM(F15:F18)</f>
        <v>425625.9</v>
      </c>
      <c r="G19" s="17">
        <f>SUM(G15:G18)</f>
        <v>0</v>
      </c>
      <c r="H19" s="23">
        <f>SUM(H14:H18)</f>
        <v>1047344.0800000001</v>
      </c>
      <c r="I19" s="16"/>
      <c r="J19" s="23">
        <f>SUM(J14:J18)</f>
        <v>1451211.29</v>
      </c>
      <c r="K19" s="17">
        <f>SUM(K15:K18)</f>
        <v>0</v>
      </c>
      <c r="L19" s="23">
        <f>SUM(L15:L18)</f>
        <v>325648.75</v>
      </c>
      <c r="M19" s="17">
        <f>SUM(M15:M18)</f>
        <v>0</v>
      </c>
      <c r="N19" s="23">
        <f>SUM(N14:N18)</f>
        <v>1125562.54</v>
      </c>
      <c r="O19" s="16"/>
      <c r="P19" s="50" t="s">
        <v>31</v>
      </c>
      <c r="Q19" s="58" t="s">
        <v>32</v>
      </c>
      <c r="R19" s="19"/>
      <c r="S19" s="16"/>
      <c r="U19" s="16"/>
      <c r="W19" s="1"/>
      <c r="Y19" s="2"/>
    </row>
    <row r="20" spans="1:25" ht="13.5" thickTop="1">
      <c r="A20" s="6" t="s">
        <v>79</v>
      </c>
      <c r="B20" s="41" t="s">
        <v>33</v>
      </c>
      <c r="C20" s="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9"/>
      <c r="Q20" s="57"/>
      <c r="R20" s="19" t="s">
        <v>134</v>
      </c>
      <c r="S20" s="28">
        <v>476680.94</v>
      </c>
      <c r="U20" s="28">
        <v>587772.58</v>
      </c>
      <c r="W20" s="1"/>
      <c r="Y20" s="2"/>
    </row>
    <row r="21" spans="1:25" ht="13.5" thickBot="1">
      <c r="A21" s="7" t="s">
        <v>13</v>
      </c>
      <c r="B21" s="40" t="s">
        <v>34</v>
      </c>
      <c r="C21" s="4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54"/>
      <c r="R21" s="16" t="s">
        <v>57</v>
      </c>
      <c r="S21" s="22">
        <f>S20</f>
        <v>476680.94</v>
      </c>
      <c r="T21" s="22" t="e">
        <f>T20+#REF!</f>
        <v>#REF!</v>
      </c>
      <c r="U21" s="22">
        <f>U20</f>
        <v>587772.58</v>
      </c>
      <c r="W21" s="1"/>
      <c r="Y21" s="2"/>
    </row>
    <row r="22" spans="1:25" ht="14.25" thickBot="1" thickTop="1">
      <c r="A22" s="3"/>
      <c r="B22" s="40" t="s">
        <v>15</v>
      </c>
      <c r="C22" s="4" t="s">
        <v>35</v>
      </c>
      <c r="D22" s="16"/>
      <c r="E22" s="16"/>
      <c r="F22" s="16"/>
      <c r="G22" s="16"/>
      <c r="H22" s="16">
        <v>221950.87</v>
      </c>
      <c r="I22" s="16"/>
      <c r="J22" s="16"/>
      <c r="K22" s="16"/>
      <c r="L22" s="16"/>
      <c r="M22" s="16"/>
      <c r="N22" s="16">
        <v>235735.96</v>
      </c>
      <c r="O22" s="16"/>
      <c r="P22" s="16"/>
      <c r="Q22" s="58" t="s">
        <v>5</v>
      </c>
      <c r="R22" s="16"/>
      <c r="S22" s="23">
        <f>S21+S18+S15+S10</f>
        <v>966964.3700000001</v>
      </c>
      <c r="T22" s="17"/>
      <c r="U22" s="23">
        <f>U21+U18+U15+U10</f>
        <v>975906.01</v>
      </c>
      <c r="W22" s="1"/>
      <c r="Y22" s="2"/>
    </row>
    <row r="23" spans="1:25" ht="13.5" thickTop="1">
      <c r="A23" s="3"/>
      <c r="B23" s="40" t="s">
        <v>12</v>
      </c>
      <c r="C23" s="4" t="s">
        <v>108</v>
      </c>
      <c r="D23" s="16"/>
      <c r="E23" s="16"/>
      <c r="F23" s="16"/>
      <c r="G23" s="16"/>
      <c r="H23" s="16">
        <v>224125.44</v>
      </c>
      <c r="I23" s="16"/>
      <c r="J23" s="16"/>
      <c r="K23" s="16"/>
      <c r="L23" s="16"/>
      <c r="M23" s="16"/>
      <c r="N23" s="16">
        <v>226938.39</v>
      </c>
      <c r="O23" s="16"/>
      <c r="P23" s="30" t="s">
        <v>110</v>
      </c>
      <c r="Q23" s="67" t="s">
        <v>111</v>
      </c>
      <c r="R23" s="30"/>
      <c r="S23" s="16"/>
      <c r="U23" s="16"/>
      <c r="W23" s="1"/>
      <c r="Y23" s="2"/>
    </row>
    <row r="24" spans="1:25" ht="12.75">
      <c r="A24" s="3"/>
      <c r="B24" s="8">
        <v>3</v>
      </c>
      <c r="C24" s="4" t="s">
        <v>125</v>
      </c>
      <c r="D24" s="16"/>
      <c r="E24" s="16"/>
      <c r="F24" s="16"/>
      <c r="G24" s="16"/>
      <c r="H24" s="16">
        <v>77020</v>
      </c>
      <c r="I24" s="16"/>
      <c r="J24" s="16"/>
      <c r="K24" s="16"/>
      <c r="L24" s="16"/>
      <c r="M24" s="16"/>
      <c r="N24" s="16">
        <v>29270</v>
      </c>
      <c r="O24" s="16"/>
      <c r="P24" s="16"/>
      <c r="Q24" s="54" t="s">
        <v>12</v>
      </c>
      <c r="R24" s="16" t="s">
        <v>112</v>
      </c>
      <c r="S24" s="16">
        <v>2486.82</v>
      </c>
      <c r="U24" s="16">
        <v>2486.82</v>
      </c>
      <c r="W24" s="1"/>
      <c r="Y24" s="2"/>
    </row>
    <row r="25" spans="2:25" ht="13.5" thickBot="1">
      <c r="B25" s="40" t="s">
        <v>14</v>
      </c>
      <c r="C25" s="4" t="s">
        <v>1</v>
      </c>
      <c r="D25" s="16"/>
      <c r="E25" s="16"/>
      <c r="F25" s="16"/>
      <c r="G25" s="16"/>
      <c r="H25" s="16">
        <v>44905.46</v>
      </c>
      <c r="I25" s="16"/>
      <c r="J25" s="16"/>
      <c r="K25" s="16"/>
      <c r="L25" s="16"/>
      <c r="M25" s="16"/>
      <c r="N25" s="16">
        <v>47860.31</v>
      </c>
      <c r="O25" s="16"/>
      <c r="R25" s="21" t="s">
        <v>57</v>
      </c>
      <c r="S25" s="22">
        <f>S24</f>
        <v>2486.82</v>
      </c>
      <c r="U25" s="22">
        <f>U24</f>
        <v>2486.82</v>
      </c>
      <c r="W25" s="1"/>
      <c r="Y25" s="2"/>
    </row>
    <row r="26" spans="2:25" ht="14.25" thickBot="1" thickTop="1">
      <c r="B26" s="44"/>
      <c r="C26" s="2" t="s">
        <v>57</v>
      </c>
      <c r="D26" s="16"/>
      <c r="E26" s="16"/>
      <c r="F26" s="16"/>
      <c r="G26" s="16"/>
      <c r="H26" s="22">
        <f>SUM(H22:H25)</f>
        <v>568001.77</v>
      </c>
      <c r="I26" s="16"/>
      <c r="J26" s="16"/>
      <c r="K26" s="16"/>
      <c r="L26" s="16"/>
      <c r="M26" s="16"/>
      <c r="N26" s="22">
        <f>SUM(N22:N25)</f>
        <v>539804.6599999999</v>
      </c>
      <c r="O26" s="16"/>
      <c r="P26" s="17" t="s">
        <v>16</v>
      </c>
      <c r="Q26" s="59" t="s">
        <v>36</v>
      </c>
      <c r="R26" s="17"/>
      <c r="S26" s="16"/>
      <c r="U26" s="16"/>
      <c r="W26" s="1"/>
      <c r="Y26" s="2"/>
    </row>
    <row r="27" spans="1:25" ht="13.5" thickTop="1">
      <c r="A27" s="7" t="s">
        <v>37</v>
      </c>
      <c r="B27" s="40" t="s">
        <v>30</v>
      </c>
      <c r="C27" s="4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68" t="s">
        <v>130</v>
      </c>
      <c r="R27" s="69" t="s">
        <v>129</v>
      </c>
      <c r="S27" s="16"/>
      <c r="U27" s="16"/>
      <c r="W27" s="1"/>
      <c r="Y27" s="2"/>
    </row>
    <row r="28" spans="1:25" ht="12.75">
      <c r="A28" s="3"/>
      <c r="B28" s="40" t="s">
        <v>15</v>
      </c>
      <c r="C28" s="4" t="s">
        <v>38</v>
      </c>
      <c r="D28" s="16"/>
      <c r="E28" s="16"/>
      <c r="F28" s="27"/>
      <c r="G28" s="16"/>
      <c r="H28" s="16">
        <v>1749728.18</v>
      </c>
      <c r="I28" s="16"/>
      <c r="J28" s="16"/>
      <c r="K28" s="16"/>
      <c r="L28" s="27"/>
      <c r="M28" s="16"/>
      <c r="N28" s="16">
        <v>1587491.45</v>
      </c>
      <c r="O28" s="16"/>
      <c r="P28" s="17"/>
      <c r="Q28" s="68">
        <v>2</v>
      </c>
      <c r="R28" s="69" t="s">
        <v>131</v>
      </c>
      <c r="S28" s="16">
        <v>794189.71</v>
      </c>
      <c r="U28" s="16">
        <v>960520.83</v>
      </c>
      <c r="W28" s="1"/>
      <c r="Y28" s="2"/>
    </row>
    <row r="29" spans="1:25" ht="13.5" thickBot="1">
      <c r="A29" s="3"/>
      <c r="B29" s="40" t="s">
        <v>42</v>
      </c>
      <c r="C29" s="4" t="s">
        <v>2</v>
      </c>
      <c r="D29" s="16"/>
      <c r="E29" s="16"/>
      <c r="F29" s="16"/>
      <c r="G29" s="16"/>
      <c r="H29" s="16">
        <v>26655.92</v>
      </c>
      <c r="I29" s="16"/>
      <c r="J29" s="16"/>
      <c r="K29" s="16"/>
      <c r="L29" s="16"/>
      <c r="M29" s="16"/>
      <c r="N29" s="16">
        <v>16294.03</v>
      </c>
      <c r="O29" s="17"/>
      <c r="R29" s="21" t="s">
        <v>57</v>
      </c>
      <c r="S29" s="22">
        <f>S28</f>
        <v>794189.71</v>
      </c>
      <c r="U29" s="22">
        <f>U28</f>
        <v>960520.83</v>
      </c>
      <c r="W29" s="1"/>
      <c r="Y29" s="2"/>
    </row>
    <row r="30" spans="1:25" ht="13.5" thickTop="1">
      <c r="A30" s="3"/>
      <c r="B30" s="40" t="s">
        <v>44</v>
      </c>
      <c r="C30" s="4" t="s">
        <v>45</v>
      </c>
      <c r="D30" s="16"/>
      <c r="E30" s="16"/>
      <c r="F30" s="16"/>
      <c r="G30" s="16"/>
      <c r="H30" s="27">
        <v>8885.97</v>
      </c>
      <c r="I30" s="17"/>
      <c r="J30" s="16"/>
      <c r="K30" s="16"/>
      <c r="L30" s="16"/>
      <c r="M30" s="16"/>
      <c r="N30" s="27">
        <v>16208.11</v>
      </c>
      <c r="O30" s="16"/>
      <c r="P30" s="50" t="s">
        <v>37</v>
      </c>
      <c r="Q30" s="58" t="s">
        <v>39</v>
      </c>
      <c r="R30" s="19"/>
      <c r="S30" s="16"/>
      <c r="U30" s="16"/>
      <c r="W30" s="1"/>
      <c r="Y30" s="2"/>
    </row>
    <row r="31" spans="1:25" ht="13.5" thickBot="1">
      <c r="A31" s="3"/>
      <c r="B31" s="44"/>
      <c r="C31" s="2" t="s">
        <v>57</v>
      </c>
      <c r="D31" s="16"/>
      <c r="E31" s="16"/>
      <c r="F31" s="16"/>
      <c r="G31" s="16"/>
      <c r="H31" s="22">
        <f>SUM(H28:H30)</f>
        <v>1785270.0699999998</v>
      </c>
      <c r="I31" s="16"/>
      <c r="J31" s="16"/>
      <c r="K31" s="16"/>
      <c r="L31" s="16"/>
      <c r="M31" s="16"/>
      <c r="N31" s="22">
        <f>SUM(N28:N30)</f>
        <v>1619993.59</v>
      </c>
      <c r="O31" s="16"/>
      <c r="P31" s="34"/>
      <c r="Q31" s="57" t="s">
        <v>15</v>
      </c>
      <c r="R31" s="19" t="s">
        <v>40</v>
      </c>
      <c r="S31" s="27">
        <v>160897.15</v>
      </c>
      <c r="U31" s="27">
        <v>32218.44</v>
      </c>
      <c r="W31" s="1"/>
      <c r="Y31" s="2"/>
    </row>
    <row r="32" spans="1:25" ht="13.5" thickTop="1">
      <c r="A32" s="7" t="s">
        <v>24</v>
      </c>
      <c r="B32" s="40" t="s">
        <v>47</v>
      </c>
      <c r="C32" s="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7"/>
      <c r="Q32" s="57" t="s">
        <v>41</v>
      </c>
      <c r="R32" s="19" t="s">
        <v>71</v>
      </c>
      <c r="S32" s="16">
        <v>267921.15</v>
      </c>
      <c r="U32" s="16">
        <v>220331.57</v>
      </c>
      <c r="W32" s="1"/>
      <c r="Y32" s="2"/>
    </row>
    <row r="33" spans="1:25" ht="12.75">
      <c r="A33" s="3"/>
      <c r="B33" s="40" t="s">
        <v>15</v>
      </c>
      <c r="C33" s="4" t="s">
        <v>63</v>
      </c>
      <c r="D33" s="16"/>
      <c r="E33" s="16"/>
      <c r="F33" s="16"/>
      <c r="G33" s="16"/>
      <c r="H33" s="16">
        <v>21329.04</v>
      </c>
      <c r="I33" s="16"/>
      <c r="J33" s="16"/>
      <c r="K33" s="16"/>
      <c r="L33" s="16"/>
      <c r="M33" s="16"/>
      <c r="N33" s="16">
        <v>14369.38</v>
      </c>
      <c r="O33" s="16"/>
      <c r="P33" s="37"/>
      <c r="Q33" s="57" t="s">
        <v>22</v>
      </c>
      <c r="R33" s="19" t="s">
        <v>43</v>
      </c>
      <c r="S33" s="16">
        <v>1241673.77</v>
      </c>
      <c r="U33" s="16">
        <v>1147200.82</v>
      </c>
      <c r="W33" s="1"/>
      <c r="Y33" s="2"/>
    </row>
    <row r="34" spans="1:25" ht="12.75">
      <c r="A34" s="3"/>
      <c r="B34" s="8">
        <v>3</v>
      </c>
      <c r="C34" s="4" t="s">
        <v>121</v>
      </c>
      <c r="D34" s="16"/>
      <c r="E34" s="16"/>
      <c r="F34" s="16"/>
      <c r="G34" s="16"/>
      <c r="H34" s="16">
        <v>14446.99</v>
      </c>
      <c r="I34" s="16"/>
      <c r="J34" s="16"/>
      <c r="K34" s="16"/>
      <c r="L34" s="16"/>
      <c r="M34" s="16"/>
      <c r="N34" s="16">
        <v>14342.54</v>
      </c>
      <c r="O34" s="16"/>
      <c r="P34" s="37"/>
      <c r="Q34" s="60" t="s">
        <v>19</v>
      </c>
      <c r="R34" s="16" t="s">
        <v>8</v>
      </c>
      <c r="S34" s="27">
        <v>-509.67</v>
      </c>
      <c r="U34" s="27">
        <v>-6955.51</v>
      </c>
      <c r="W34" s="1"/>
      <c r="Y34" s="2"/>
    </row>
    <row r="35" spans="1:25" ht="13.5" thickBot="1">
      <c r="A35" s="3"/>
      <c r="B35" s="40"/>
      <c r="C35" s="4" t="s">
        <v>57</v>
      </c>
      <c r="D35" s="16"/>
      <c r="E35" s="16"/>
      <c r="F35" s="16"/>
      <c r="G35" s="16"/>
      <c r="H35" s="22">
        <f>H33+H34</f>
        <v>35776.03</v>
      </c>
      <c r="I35" s="17"/>
      <c r="J35" s="16"/>
      <c r="K35" s="16"/>
      <c r="L35" s="16"/>
      <c r="M35" s="16"/>
      <c r="N35" s="22">
        <f>N33+N34</f>
        <v>28711.92</v>
      </c>
      <c r="O35" s="16"/>
      <c r="P35" s="37"/>
      <c r="Q35" s="57" t="s">
        <v>28</v>
      </c>
      <c r="R35" s="19" t="s">
        <v>46</v>
      </c>
      <c r="S35" s="16">
        <v>17085.76</v>
      </c>
      <c r="U35" s="16">
        <v>4618.29</v>
      </c>
      <c r="W35" s="1"/>
      <c r="Y35" s="2"/>
    </row>
    <row r="36" spans="1:25" ht="14.25" thickBot="1" thickTop="1">
      <c r="A36" s="3"/>
      <c r="B36" s="40" t="s">
        <v>120</v>
      </c>
      <c r="C36" s="2"/>
      <c r="D36" s="16"/>
      <c r="E36" s="16"/>
      <c r="F36" s="16"/>
      <c r="G36" s="16"/>
      <c r="H36" s="23">
        <f>H26+H31+H35</f>
        <v>2389047.8699999996</v>
      </c>
      <c r="I36" s="17"/>
      <c r="J36" s="16"/>
      <c r="K36" s="16"/>
      <c r="L36" s="16"/>
      <c r="M36" s="16"/>
      <c r="N36" s="23">
        <f>N26+N31+N35</f>
        <v>2188510.17</v>
      </c>
      <c r="O36" s="16"/>
      <c r="P36" s="37"/>
      <c r="R36" s="16" t="s">
        <v>57</v>
      </c>
      <c r="S36" s="22">
        <f>SUM(S30:S35)</f>
        <v>1687068.1600000001</v>
      </c>
      <c r="U36" s="22">
        <f>SUM(U30:U35)</f>
        <v>1397413.61</v>
      </c>
      <c r="W36" s="1"/>
      <c r="Y36" s="2"/>
    </row>
    <row r="37" spans="1:25" ht="14.25" thickBot="1" thickTop="1">
      <c r="A37" s="3" t="s">
        <v>126</v>
      </c>
      <c r="B37" s="40" t="s">
        <v>127</v>
      </c>
      <c r="C37" s="2"/>
      <c r="D37" s="16"/>
      <c r="E37" s="16"/>
      <c r="F37" s="16"/>
      <c r="G37" s="16"/>
      <c r="H37" s="17"/>
      <c r="I37" s="17"/>
      <c r="J37" s="16"/>
      <c r="K37" s="16"/>
      <c r="L37" s="16"/>
      <c r="M37" s="16"/>
      <c r="N37" s="17"/>
      <c r="O37" s="16"/>
      <c r="P37" s="16"/>
      <c r="Q37" s="58" t="s">
        <v>4</v>
      </c>
      <c r="R37" s="16"/>
      <c r="S37" s="18">
        <f>S36+S28</f>
        <v>2481257.87</v>
      </c>
      <c r="T37" s="30"/>
      <c r="U37" s="18">
        <f>U36+U28</f>
        <v>2357934.44</v>
      </c>
      <c r="W37" s="1"/>
      <c r="Y37" s="2"/>
    </row>
    <row r="38" spans="1:25" ht="13.5" thickTop="1">
      <c r="A38" s="3"/>
      <c r="B38" s="8">
        <v>2</v>
      </c>
      <c r="C38" s="2" t="s">
        <v>128</v>
      </c>
      <c r="D38" s="16"/>
      <c r="E38" s="16"/>
      <c r="F38" s="16"/>
      <c r="G38" s="16"/>
      <c r="H38" s="69">
        <v>0</v>
      </c>
      <c r="I38" s="17"/>
      <c r="J38" s="16"/>
      <c r="K38" s="16"/>
      <c r="L38" s="16"/>
      <c r="M38" s="16"/>
      <c r="N38" s="69">
        <v>0</v>
      </c>
      <c r="O38" s="16"/>
      <c r="P38" s="35" t="s">
        <v>79</v>
      </c>
      <c r="Q38" s="61" t="s">
        <v>81</v>
      </c>
      <c r="R38" s="35"/>
      <c r="W38" s="1"/>
      <c r="Y38" s="2"/>
    </row>
    <row r="39" spans="3:25" ht="13.5" thickBot="1">
      <c r="C39" s="1" t="s">
        <v>57</v>
      </c>
      <c r="H39" s="22">
        <f>H38</f>
        <v>0</v>
      </c>
      <c r="N39" s="22">
        <f>N38</f>
        <v>0</v>
      </c>
      <c r="O39" s="16"/>
      <c r="P39" s="16"/>
      <c r="Q39" s="57" t="s">
        <v>12</v>
      </c>
      <c r="R39" s="16" t="s">
        <v>82</v>
      </c>
      <c r="S39" s="16">
        <v>1764.63</v>
      </c>
      <c r="U39" s="16">
        <v>813.97</v>
      </c>
      <c r="V39" s="26"/>
      <c r="W39" s="15"/>
      <c r="X39" s="26"/>
      <c r="Y39" s="2"/>
    </row>
    <row r="40" spans="15:25" ht="14.25" thickBot="1" thickTop="1">
      <c r="O40" s="16"/>
      <c r="R40" s="21" t="s">
        <v>57</v>
      </c>
      <c r="S40" s="22">
        <f>S39</f>
        <v>1764.63</v>
      </c>
      <c r="U40" s="22">
        <f>U39</f>
        <v>813.97</v>
      </c>
      <c r="V40" s="26"/>
      <c r="W40" s="15"/>
      <c r="X40" s="26"/>
      <c r="Y40" s="2"/>
    </row>
    <row r="41" spans="15:25" ht="13.5" thickTop="1">
      <c r="O41" s="16"/>
      <c r="V41" s="26"/>
      <c r="W41" s="15"/>
      <c r="X41" s="26"/>
      <c r="Y41" s="2"/>
    </row>
    <row r="42" spans="15:25" ht="12.75">
      <c r="O42" s="16"/>
      <c r="V42" s="26"/>
      <c r="W42" s="15"/>
      <c r="X42" s="26"/>
      <c r="Y42" s="2"/>
    </row>
    <row r="43" spans="15:25" ht="12.75">
      <c r="O43" s="16"/>
      <c r="V43" s="26"/>
      <c r="W43" s="15"/>
      <c r="X43" s="26"/>
      <c r="Y43" s="2"/>
    </row>
    <row r="44" spans="15:25" ht="12.75">
      <c r="O44" s="16"/>
      <c r="V44" s="26"/>
      <c r="W44" s="15"/>
      <c r="X44" s="26"/>
      <c r="Y44" s="2"/>
    </row>
    <row r="45" spans="1:25" ht="13.5" thickBot="1">
      <c r="A45" s="6"/>
      <c r="B45" s="41" t="s">
        <v>95</v>
      </c>
      <c r="C45" s="2"/>
      <c r="D45" s="17"/>
      <c r="E45" s="17"/>
      <c r="F45" s="17"/>
      <c r="G45" s="17"/>
      <c r="H45" s="23">
        <f>H11+H19+H36+H39</f>
        <v>3452473.6899999995</v>
      </c>
      <c r="I45" s="16"/>
      <c r="J45" s="17"/>
      <c r="K45" s="17"/>
      <c r="L45" s="17"/>
      <c r="M45" s="17"/>
      <c r="N45" s="23">
        <f>N11+N19+N36+N38</f>
        <v>3337141.24</v>
      </c>
      <c r="O45" s="16"/>
      <c r="P45" s="16"/>
      <c r="Q45" s="61" t="s">
        <v>115</v>
      </c>
      <c r="R45" s="16"/>
      <c r="S45" s="29">
        <f>S22+S25+S37+S40</f>
        <v>3452473.69</v>
      </c>
      <c r="T45" s="17"/>
      <c r="U45" s="29">
        <f>U22+U24+U37+U39</f>
        <v>3337141.24</v>
      </c>
      <c r="V45" s="26"/>
      <c r="W45" s="15"/>
      <c r="X45" s="26"/>
      <c r="Y45" s="2"/>
    </row>
    <row r="46" spans="15:25" ht="13.5" thickTop="1">
      <c r="O46" s="16"/>
      <c r="P46" s="16"/>
      <c r="Q46" s="61"/>
      <c r="R46" s="16"/>
      <c r="S46" s="30"/>
      <c r="T46" s="17"/>
      <c r="U46" s="30"/>
      <c r="V46" s="26"/>
      <c r="W46" s="15"/>
      <c r="X46" s="26"/>
      <c r="Y46" s="2"/>
    </row>
    <row r="47" spans="1:25" ht="12.75">
      <c r="A47" s="6"/>
      <c r="B47" s="41" t="s">
        <v>98</v>
      </c>
      <c r="C47" s="2"/>
      <c r="D47" s="17"/>
      <c r="E47" s="17"/>
      <c r="F47" s="17"/>
      <c r="G47" s="17"/>
      <c r="H47" s="17"/>
      <c r="I47" s="16"/>
      <c r="J47" s="17"/>
      <c r="K47" s="17"/>
      <c r="L47" s="17"/>
      <c r="M47" s="17"/>
      <c r="N47" s="17"/>
      <c r="O47" s="16"/>
      <c r="P47" s="16"/>
      <c r="Q47" s="61" t="s">
        <v>100</v>
      </c>
      <c r="R47" s="16"/>
      <c r="S47" s="17"/>
      <c r="T47" s="17"/>
      <c r="U47" s="17"/>
      <c r="V47" s="26"/>
      <c r="W47" s="15"/>
      <c r="X47" s="26"/>
      <c r="Y47" s="2"/>
    </row>
    <row r="48" spans="1:25" ht="13.5" thickBot="1">
      <c r="A48" s="6"/>
      <c r="B48" s="42" t="s">
        <v>12</v>
      </c>
      <c r="C48" s="2" t="s">
        <v>99</v>
      </c>
      <c r="D48" s="17"/>
      <c r="E48" s="17"/>
      <c r="F48" s="17"/>
      <c r="G48" s="17"/>
      <c r="H48" s="23">
        <v>109</v>
      </c>
      <c r="I48" s="16"/>
      <c r="J48" s="17"/>
      <c r="K48" s="17"/>
      <c r="L48" s="17"/>
      <c r="M48" s="17"/>
      <c r="N48" s="23">
        <v>110</v>
      </c>
      <c r="O48" s="16"/>
      <c r="P48" s="16"/>
      <c r="Q48" s="62" t="s">
        <v>12</v>
      </c>
      <c r="R48" s="16" t="s">
        <v>101</v>
      </c>
      <c r="S48" s="23">
        <v>109</v>
      </c>
      <c r="T48" s="17"/>
      <c r="U48" s="23">
        <v>110</v>
      </c>
      <c r="V48" s="26"/>
      <c r="W48" s="15"/>
      <c r="X48" s="26"/>
      <c r="Y48" s="2"/>
    </row>
    <row r="49" spans="15:25" ht="13.5" thickTop="1">
      <c r="O49" s="16"/>
      <c r="V49" s="26"/>
      <c r="W49" s="15"/>
      <c r="X49" s="26"/>
      <c r="Y49" s="2"/>
    </row>
    <row r="50" spans="1:25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6"/>
      <c r="V50" s="26"/>
      <c r="W50" s="15"/>
      <c r="X50" s="26"/>
      <c r="Y50" s="2"/>
    </row>
    <row r="51" spans="1:25" ht="18.75">
      <c r="A51" s="82" t="s">
        <v>48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6"/>
      <c r="P51" s="84" t="s">
        <v>49</v>
      </c>
      <c r="Q51" s="84"/>
      <c r="R51" s="84"/>
      <c r="S51" s="84"/>
      <c r="T51" s="84"/>
      <c r="U51" s="84"/>
      <c r="W51" s="1"/>
      <c r="Y51" s="2"/>
    </row>
    <row r="52" spans="1:25" ht="15.75">
      <c r="A52" s="83" t="s">
        <v>139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16"/>
      <c r="P52" s="51"/>
      <c r="Q52" s="63"/>
      <c r="R52" s="52"/>
      <c r="S52" s="34" t="s">
        <v>65</v>
      </c>
      <c r="T52" s="34"/>
      <c r="U52" s="34" t="s">
        <v>65</v>
      </c>
      <c r="W52" s="1"/>
      <c r="Y52" s="2"/>
    </row>
    <row r="53" spans="1:25" ht="15.75">
      <c r="A53" s="4"/>
      <c r="B53" s="40"/>
      <c r="C53" s="4"/>
      <c r="D53" s="33" t="s">
        <v>137</v>
      </c>
      <c r="E53" s="33"/>
      <c r="F53" s="33"/>
      <c r="G53" s="33"/>
      <c r="H53" s="33"/>
      <c r="I53" s="19"/>
      <c r="J53" s="38" t="s">
        <v>141</v>
      </c>
      <c r="K53" s="24"/>
      <c r="L53" s="24"/>
      <c r="M53" s="24"/>
      <c r="N53" s="24"/>
      <c r="O53" s="16"/>
      <c r="P53" s="51"/>
      <c r="Q53" s="57"/>
      <c r="R53" s="19"/>
      <c r="S53" s="34" t="s">
        <v>66</v>
      </c>
      <c r="T53" s="34"/>
      <c r="U53" s="34" t="s">
        <v>77</v>
      </c>
      <c r="W53" s="1"/>
      <c r="Y53" s="2"/>
    </row>
    <row r="54" spans="1:25" ht="12.75">
      <c r="A54" s="6" t="s">
        <v>13</v>
      </c>
      <c r="B54" s="41" t="s">
        <v>50</v>
      </c>
      <c r="C54" s="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9"/>
      <c r="Q54" s="57"/>
      <c r="R54" s="19"/>
      <c r="S54" s="47" t="s">
        <v>138</v>
      </c>
      <c r="T54" s="34"/>
      <c r="U54" s="47" t="s">
        <v>133</v>
      </c>
      <c r="W54" s="1"/>
      <c r="Y54" s="2"/>
    </row>
    <row r="55" spans="1:25" ht="12.75">
      <c r="A55" s="4"/>
      <c r="B55" s="40" t="s">
        <v>124</v>
      </c>
      <c r="C55" s="2"/>
      <c r="D55" s="16"/>
      <c r="E55" s="16"/>
      <c r="F55" s="16"/>
      <c r="G55" s="16"/>
      <c r="H55" s="16">
        <v>584564.29</v>
      </c>
      <c r="I55" s="16"/>
      <c r="J55" s="16"/>
      <c r="K55" s="16"/>
      <c r="L55" s="16"/>
      <c r="M55" s="16"/>
      <c r="N55" s="16">
        <v>351113.42</v>
      </c>
      <c r="O55" s="16"/>
      <c r="W55" s="1"/>
      <c r="Y55" s="2"/>
    </row>
    <row r="56" spans="1:25" ht="12.75">
      <c r="A56" s="4"/>
      <c r="B56" s="41" t="s">
        <v>58</v>
      </c>
      <c r="C56" s="2"/>
      <c r="D56" s="16"/>
      <c r="E56" s="16"/>
      <c r="F56" s="16"/>
      <c r="G56" s="16"/>
      <c r="H56" s="28">
        <v>331537.78</v>
      </c>
      <c r="I56" s="16"/>
      <c r="J56" s="16"/>
      <c r="K56" s="16"/>
      <c r="L56" s="16"/>
      <c r="M56" s="16"/>
      <c r="N56" s="28">
        <v>186603.32</v>
      </c>
      <c r="O56" s="16"/>
      <c r="P56" s="19" t="s">
        <v>135</v>
      </c>
      <c r="Q56" s="54"/>
      <c r="R56" s="16"/>
      <c r="S56" s="16">
        <v>-108782.9</v>
      </c>
      <c r="U56" s="16">
        <v>-131802.69</v>
      </c>
      <c r="W56" s="1"/>
      <c r="Y56" s="2"/>
    </row>
    <row r="57" spans="1:25" ht="12.75">
      <c r="A57" s="4"/>
      <c r="B57" s="40" t="s">
        <v>86</v>
      </c>
      <c r="C57" s="2"/>
      <c r="D57" s="16"/>
      <c r="E57" s="16"/>
      <c r="F57" s="16"/>
      <c r="G57" s="16"/>
      <c r="H57" s="16">
        <f>H55-H56</f>
        <v>253026.51</v>
      </c>
      <c r="I57" s="16"/>
      <c r="J57" s="16"/>
      <c r="K57" s="16"/>
      <c r="L57" s="16"/>
      <c r="M57" s="16"/>
      <c r="N57" s="16">
        <f>N55-N56</f>
        <v>164510.09999999998</v>
      </c>
      <c r="O57" s="16"/>
      <c r="P57" s="16" t="s">
        <v>9</v>
      </c>
      <c r="Q57" s="57"/>
      <c r="R57" s="19"/>
      <c r="S57" s="16">
        <v>587772.58</v>
      </c>
      <c r="U57" s="16">
        <v>751612.29</v>
      </c>
      <c r="W57" s="1"/>
      <c r="Y57" s="2"/>
    </row>
    <row r="58" spans="1:25" ht="12.75">
      <c r="A58" s="4"/>
      <c r="B58" s="40" t="s">
        <v>122</v>
      </c>
      <c r="C58" s="2"/>
      <c r="D58" s="16"/>
      <c r="E58" s="16"/>
      <c r="F58" s="16"/>
      <c r="G58" s="16"/>
      <c r="H58" s="16">
        <v>80</v>
      </c>
      <c r="I58" s="16"/>
      <c r="J58" s="16"/>
      <c r="K58" s="16"/>
      <c r="L58" s="16"/>
      <c r="M58" s="16"/>
      <c r="N58" s="16">
        <v>364.5</v>
      </c>
      <c r="O58" s="16"/>
      <c r="P58" s="16" t="s">
        <v>96</v>
      </c>
      <c r="Q58" s="54"/>
      <c r="R58" s="16"/>
      <c r="S58" s="20"/>
      <c r="U58" s="20"/>
      <c r="W58" s="1"/>
      <c r="Y58" s="2"/>
    </row>
    <row r="59" spans="1:25" ht="13.5" thickBot="1">
      <c r="A59" s="4"/>
      <c r="B59" s="40" t="s">
        <v>123</v>
      </c>
      <c r="C59" s="2"/>
      <c r="D59" s="16"/>
      <c r="E59" s="16"/>
      <c r="F59" s="16"/>
      <c r="G59" s="16"/>
      <c r="H59" s="16">
        <f>H57+H58</f>
        <v>253106.51</v>
      </c>
      <c r="I59" s="16"/>
      <c r="J59" s="16"/>
      <c r="K59" s="16"/>
      <c r="L59" s="16"/>
      <c r="M59" s="16"/>
      <c r="N59" s="16">
        <f>N57+N58</f>
        <v>164874.59999999998</v>
      </c>
      <c r="O59" s="16"/>
      <c r="P59" s="19" t="s">
        <v>57</v>
      </c>
      <c r="Q59" s="54"/>
      <c r="R59" s="16"/>
      <c r="S59" s="22">
        <f>S56+S57-S58</f>
        <v>478989.67999999993</v>
      </c>
      <c r="U59" s="22">
        <f>U56+U57-U58</f>
        <v>619809.6000000001</v>
      </c>
      <c r="W59" s="1"/>
      <c r="Y59" s="2"/>
    </row>
    <row r="60" spans="1:25" ht="13.5" thickTop="1">
      <c r="A60" s="4"/>
      <c r="B60" s="45" t="s">
        <v>51</v>
      </c>
      <c r="C60" s="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53" t="s">
        <v>51</v>
      </c>
      <c r="Q60" s="54"/>
      <c r="R60" s="19"/>
      <c r="S60" s="16"/>
      <c r="U60" s="16"/>
      <c r="W60" s="1"/>
      <c r="Y60" s="2"/>
    </row>
    <row r="61" spans="1:25" ht="12.75">
      <c r="A61" s="3"/>
      <c r="B61" s="40" t="s">
        <v>15</v>
      </c>
      <c r="C61" s="4" t="s">
        <v>52</v>
      </c>
      <c r="D61" s="16"/>
      <c r="E61" s="16"/>
      <c r="F61" s="27">
        <v>97151.23</v>
      </c>
      <c r="G61" s="16"/>
      <c r="H61" s="16"/>
      <c r="I61" s="16"/>
      <c r="J61" s="16"/>
      <c r="K61" s="16"/>
      <c r="L61" s="27">
        <v>68051.26</v>
      </c>
      <c r="M61" s="16"/>
      <c r="N61" s="16"/>
      <c r="O61" s="16"/>
      <c r="P61" s="37" t="s">
        <v>15</v>
      </c>
      <c r="Q61" s="58" t="s">
        <v>72</v>
      </c>
      <c r="R61" s="16"/>
      <c r="S61" s="16">
        <v>0</v>
      </c>
      <c r="U61" s="16">
        <v>0</v>
      </c>
      <c r="W61" s="1"/>
      <c r="Y61" s="2"/>
    </row>
    <row r="62" spans="1:25" ht="12.75">
      <c r="A62" s="3"/>
      <c r="B62" s="40" t="s">
        <v>22</v>
      </c>
      <c r="C62" s="4" t="s">
        <v>53</v>
      </c>
      <c r="D62" s="16"/>
      <c r="E62" s="16"/>
      <c r="F62" s="20">
        <v>91561.12</v>
      </c>
      <c r="G62" s="16"/>
      <c r="H62" s="20"/>
      <c r="I62" s="16"/>
      <c r="J62" s="16"/>
      <c r="K62" s="16"/>
      <c r="L62" s="20">
        <v>87625.12</v>
      </c>
      <c r="M62" s="16"/>
      <c r="N62" s="20"/>
      <c r="O62" s="16"/>
      <c r="P62" s="37"/>
      <c r="Q62" s="66">
        <v>2</v>
      </c>
      <c r="R62" s="21" t="s">
        <v>105</v>
      </c>
      <c r="S62" s="21">
        <v>2308.74</v>
      </c>
      <c r="U62" s="21">
        <v>32037.02</v>
      </c>
      <c r="W62" s="1"/>
      <c r="Y62" s="2"/>
    </row>
    <row r="63" spans="1:28" s="12" customFormat="1" ht="13.5" thickBot="1">
      <c r="A63" s="4"/>
      <c r="B63" s="40" t="s">
        <v>54</v>
      </c>
      <c r="C63" s="2"/>
      <c r="D63" s="16"/>
      <c r="E63" s="16"/>
      <c r="F63" s="16"/>
      <c r="G63" s="16"/>
      <c r="H63" s="16">
        <f>H59-F61-F62</f>
        <v>64394.16000000003</v>
      </c>
      <c r="I63" s="16"/>
      <c r="J63" s="16"/>
      <c r="K63" s="16"/>
      <c r="L63" s="16"/>
      <c r="M63" s="16"/>
      <c r="N63" s="16">
        <f>N59-L61-L62</f>
        <v>9198.219999999987</v>
      </c>
      <c r="O63" s="17"/>
      <c r="P63" s="16"/>
      <c r="Q63" s="64" t="s">
        <v>106</v>
      </c>
      <c r="R63" s="16"/>
      <c r="S63" s="31">
        <f>S59-S61-S62</f>
        <v>476680.93999999994</v>
      </c>
      <c r="T63" s="16"/>
      <c r="U63" s="31">
        <f>U59-U61-U62</f>
        <v>587772.5800000001</v>
      </c>
      <c r="V63" s="1"/>
      <c r="W63" s="1"/>
      <c r="X63" s="1"/>
      <c r="Y63" s="2"/>
      <c r="Z63" s="1"/>
      <c r="AA63" s="1"/>
      <c r="AB63" s="1"/>
    </row>
    <row r="64" spans="1:25" ht="13.5" thickTop="1">
      <c r="A64" s="4"/>
      <c r="B64" s="8" t="s">
        <v>84</v>
      </c>
      <c r="C64" s="8"/>
      <c r="D64" s="16"/>
      <c r="E64" s="16"/>
      <c r="F64" s="16">
        <v>2.83</v>
      </c>
      <c r="G64" s="16"/>
      <c r="H64" s="16"/>
      <c r="I64" s="16"/>
      <c r="J64" s="16"/>
      <c r="K64" s="16"/>
      <c r="L64" s="16">
        <v>25.08</v>
      </c>
      <c r="M64" s="16"/>
      <c r="N64" s="16"/>
      <c r="O64" s="16"/>
      <c r="P64" s="37"/>
      <c r="Q64" s="65" t="s">
        <v>73</v>
      </c>
      <c r="R64" s="16"/>
      <c r="S64" s="16"/>
      <c r="U64" s="16"/>
      <c r="W64" s="1"/>
      <c r="Y64" s="2"/>
    </row>
    <row r="65" spans="1:25" ht="12.75">
      <c r="A65" s="4"/>
      <c r="B65" s="48" t="s">
        <v>85</v>
      </c>
      <c r="C65" s="48"/>
      <c r="D65" s="16"/>
      <c r="E65" s="16"/>
      <c r="F65" s="20">
        <v>169779.18</v>
      </c>
      <c r="G65" s="16"/>
      <c r="H65" s="20"/>
      <c r="I65" s="16"/>
      <c r="J65" s="16"/>
      <c r="K65" s="16"/>
      <c r="L65" s="20">
        <v>136460.53</v>
      </c>
      <c r="M65" s="16"/>
      <c r="N65" s="20"/>
      <c r="O65" s="16"/>
      <c r="P65" s="37" t="s">
        <v>15</v>
      </c>
      <c r="Q65" s="58" t="s">
        <v>27</v>
      </c>
      <c r="R65" s="16"/>
      <c r="S65" s="16"/>
      <c r="U65" s="16"/>
      <c r="W65" s="1"/>
      <c r="Y65" s="2"/>
    </row>
    <row r="66" spans="1:25" ht="12.75">
      <c r="A66" s="4"/>
      <c r="B66" s="40" t="s">
        <v>55</v>
      </c>
      <c r="C66" s="2"/>
      <c r="D66" s="16"/>
      <c r="E66" s="16"/>
      <c r="F66" s="16"/>
      <c r="G66" s="16"/>
      <c r="H66" s="17">
        <f>H63-F65+F64</f>
        <v>-105382.18999999996</v>
      </c>
      <c r="I66" s="16"/>
      <c r="J66" s="16"/>
      <c r="K66" s="16"/>
      <c r="L66" s="16"/>
      <c r="M66" s="16"/>
      <c r="N66" s="17">
        <f>N63-L65+L64</f>
        <v>-127237.23000000001</v>
      </c>
      <c r="O66" s="16"/>
      <c r="P66" s="49" t="s">
        <v>12</v>
      </c>
      <c r="Q66" s="54" t="s">
        <v>116</v>
      </c>
      <c r="R66" s="16"/>
      <c r="S66" s="16"/>
      <c r="U66" s="16"/>
      <c r="W66" s="1"/>
      <c r="Y66" s="2"/>
    </row>
    <row r="67" spans="1:25" ht="12.75">
      <c r="A67" s="6" t="s">
        <v>20</v>
      </c>
      <c r="B67" s="41" t="s">
        <v>78</v>
      </c>
      <c r="C67" s="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49" t="s">
        <v>89</v>
      </c>
      <c r="Q67" s="58" t="s">
        <v>74</v>
      </c>
      <c r="R67" s="16"/>
      <c r="S67" s="16">
        <v>476680.94</v>
      </c>
      <c r="U67" s="16">
        <v>587772.58</v>
      </c>
      <c r="W67" s="1"/>
      <c r="Y67" s="2"/>
    </row>
    <row r="68" spans="1:25" ht="13.5" thickBot="1">
      <c r="A68" s="3"/>
      <c r="B68" s="44" t="s">
        <v>15</v>
      </c>
      <c r="C68" s="8" t="s">
        <v>90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54"/>
      <c r="R68" s="16"/>
      <c r="S68" s="31">
        <f>SUM(S65:S67)</f>
        <v>476680.94</v>
      </c>
      <c r="U68" s="31">
        <f>SUM(U65:U67)</f>
        <v>587772.58</v>
      </c>
      <c r="W68" s="1"/>
      <c r="Y68" s="2"/>
    </row>
    <row r="69" spans="1:25" ht="13.5" thickTop="1">
      <c r="A69" s="3"/>
      <c r="B69" s="40" t="s">
        <v>12</v>
      </c>
      <c r="C69" s="4" t="s">
        <v>97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"/>
      <c r="Q69" s="1"/>
      <c r="R69" s="1"/>
      <c r="S69" s="1"/>
      <c r="T69" s="1"/>
      <c r="U69" s="1"/>
      <c r="W69" s="1"/>
      <c r="Y69" s="2"/>
    </row>
    <row r="70" spans="1:25" ht="12.75">
      <c r="A70" s="3"/>
      <c r="B70" s="40" t="s">
        <v>22</v>
      </c>
      <c r="C70" s="2" t="s">
        <v>103</v>
      </c>
      <c r="D70" s="20"/>
      <c r="E70" s="16"/>
      <c r="F70" s="16"/>
      <c r="G70" s="16"/>
      <c r="H70" s="16"/>
      <c r="I70" s="16"/>
      <c r="J70" s="20"/>
      <c r="K70" s="16"/>
      <c r="L70" s="16"/>
      <c r="M70" s="16"/>
      <c r="N70" s="16"/>
      <c r="O70" s="16"/>
      <c r="P70" s="1"/>
      <c r="Q70" s="1"/>
      <c r="R70" s="1"/>
      <c r="S70" s="1"/>
      <c r="T70" s="1"/>
      <c r="U70" s="1"/>
      <c r="W70" s="1"/>
      <c r="Y70" s="2"/>
    </row>
    <row r="71" spans="1:25" ht="12.75">
      <c r="A71" s="3"/>
      <c r="B71" s="45" t="s">
        <v>91</v>
      </c>
      <c r="C71" s="2"/>
      <c r="D71" s="16"/>
      <c r="E71" s="16"/>
      <c r="F71" s="16">
        <v>3400.71</v>
      </c>
      <c r="G71" s="16"/>
      <c r="H71" s="16"/>
      <c r="I71" s="16"/>
      <c r="J71" s="16"/>
      <c r="K71" s="16"/>
      <c r="L71" s="16">
        <v>3027.96</v>
      </c>
      <c r="M71" s="16"/>
      <c r="N71" s="16"/>
      <c r="O71" s="16"/>
      <c r="P71" s="16"/>
      <c r="Q71" s="54"/>
      <c r="R71" s="16"/>
      <c r="S71" s="16"/>
      <c r="U71" s="16"/>
      <c r="W71" s="1"/>
      <c r="Y71" s="2"/>
    </row>
    <row r="72" spans="1:25" ht="12.75">
      <c r="A72" s="3"/>
      <c r="B72" s="40"/>
      <c r="C72" s="4" t="s">
        <v>92</v>
      </c>
      <c r="D72" s="16"/>
      <c r="E72" s="16"/>
      <c r="F72" s="16">
        <v>0</v>
      </c>
      <c r="G72" s="16"/>
      <c r="H72" s="16"/>
      <c r="I72" s="16"/>
      <c r="J72" s="16"/>
      <c r="K72" s="16"/>
      <c r="L72" s="16">
        <v>1537.5</v>
      </c>
      <c r="M72" s="16"/>
      <c r="N72" s="16"/>
      <c r="O72" s="16"/>
      <c r="P72" s="16"/>
      <c r="Q72" s="54"/>
      <c r="R72" s="16"/>
      <c r="S72" s="16"/>
      <c r="U72" s="16"/>
      <c r="W72" s="1"/>
      <c r="Y72" s="2"/>
    </row>
    <row r="73" spans="1:25" ht="12.75">
      <c r="A73" s="3"/>
      <c r="B73" s="40"/>
      <c r="C73" s="2" t="s">
        <v>93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54"/>
      <c r="R73" s="16"/>
      <c r="S73" s="16"/>
      <c r="U73" s="16"/>
      <c r="W73" s="1"/>
      <c r="Y73" s="2"/>
    </row>
    <row r="74" spans="1:25" ht="12.75">
      <c r="A74" s="3"/>
      <c r="B74" s="40"/>
      <c r="C74" s="4" t="s">
        <v>94</v>
      </c>
      <c r="D74" s="20"/>
      <c r="E74" s="16"/>
      <c r="G74" s="16"/>
      <c r="H74" s="16"/>
      <c r="I74" s="16"/>
      <c r="J74" s="20"/>
      <c r="K74" s="16"/>
      <c r="M74" s="16"/>
      <c r="N74" s="16"/>
      <c r="O74" s="16"/>
      <c r="P74" s="16"/>
      <c r="Q74" s="54"/>
      <c r="R74" s="16"/>
      <c r="S74" s="16"/>
      <c r="U74" s="16"/>
      <c r="W74" s="1"/>
      <c r="Y74" s="2"/>
    </row>
    <row r="75" spans="1:25" ht="12.75">
      <c r="A75" s="4"/>
      <c r="B75" s="41" t="s">
        <v>87</v>
      </c>
      <c r="C75" s="2"/>
      <c r="D75" s="16"/>
      <c r="E75" s="16"/>
      <c r="G75" s="16"/>
      <c r="H75" s="17">
        <f>H66-F71-F72</f>
        <v>-108782.89999999997</v>
      </c>
      <c r="I75" s="16"/>
      <c r="J75" s="16"/>
      <c r="K75" s="16"/>
      <c r="M75" s="16"/>
      <c r="N75" s="17">
        <f>N66-L71-L72</f>
        <v>-131802.69</v>
      </c>
      <c r="O75" s="16"/>
      <c r="P75" s="16"/>
      <c r="Q75" s="54"/>
      <c r="R75" s="16"/>
      <c r="S75" s="16"/>
      <c r="U75" s="16"/>
      <c r="W75" s="1"/>
      <c r="Y75" s="2"/>
    </row>
    <row r="76" spans="1:25" ht="12.75">
      <c r="A76" s="4"/>
      <c r="B76" s="40" t="s">
        <v>56</v>
      </c>
      <c r="C76" s="2"/>
      <c r="D76" s="16"/>
      <c r="E76" s="16"/>
      <c r="F76" s="16">
        <v>112463.94</v>
      </c>
      <c r="G76" s="16"/>
      <c r="H76" s="16"/>
      <c r="I76" s="16"/>
      <c r="J76" s="16"/>
      <c r="K76" s="16"/>
      <c r="L76" s="16">
        <v>111078.77</v>
      </c>
      <c r="M76" s="16"/>
      <c r="N76" s="16"/>
      <c r="O76" s="16"/>
      <c r="P76" s="16"/>
      <c r="Q76" s="54"/>
      <c r="R76" s="16"/>
      <c r="S76" s="16"/>
      <c r="U76" s="16"/>
      <c r="W76" s="1"/>
      <c r="Y76" s="2"/>
    </row>
    <row r="77" spans="1:25" ht="12.75">
      <c r="A77" s="4"/>
      <c r="B77" s="40" t="s">
        <v>59</v>
      </c>
      <c r="C77" s="2"/>
      <c r="D77" s="24"/>
      <c r="E77" s="19"/>
      <c r="F77" s="20">
        <v>112463.94</v>
      </c>
      <c r="G77" s="16"/>
      <c r="H77" s="20">
        <f>F76-F77</f>
        <v>0</v>
      </c>
      <c r="I77" s="16"/>
      <c r="J77" s="24"/>
      <c r="K77" s="19"/>
      <c r="L77" s="20">
        <v>111078.77</v>
      </c>
      <c r="M77" s="16"/>
      <c r="N77" s="20">
        <f>L76-L77</f>
        <v>0</v>
      </c>
      <c r="O77" s="16"/>
      <c r="P77" s="16"/>
      <c r="Q77" s="54"/>
      <c r="R77" s="16"/>
      <c r="S77" s="16"/>
      <c r="U77" s="16"/>
      <c r="W77" s="1"/>
      <c r="Y77" s="2"/>
    </row>
    <row r="78" spans="1:25" ht="13.5" thickBot="1">
      <c r="A78" s="4"/>
      <c r="B78" s="41" t="s">
        <v>88</v>
      </c>
      <c r="C78" s="11"/>
      <c r="D78" s="25"/>
      <c r="E78" s="19"/>
      <c r="F78" s="16"/>
      <c r="G78" s="16"/>
      <c r="H78" s="23">
        <f>H75-H77</f>
        <v>-108782.89999999997</v>
      </c>
      <c r="I78" s="16"/>
      <c r="J78" s="25"/>
      <c r="K78" s="19"/>
      <c r="L78" s="16"/>
      <c r="M78" s="16"/>
      <c r="N78" s="23">
        <f>N75-N77</f>
        <v>-131802.69</v>
      </c>
      <c r="O78" s="16"/>
      <c r="P78" s="16"/>
      <c r="Q78" s="54"/>
      <c r="R78" s="16"/>
      <c r="S78" s="16"/>
      <c r="U78" s="16"/>
      <c r="W78" s="1"/>
      <c r="Y78" s="2"/>
    </row>
    <row r="79" spans="2:25" ht="13.5" thickTop="1">
      <c r="B79" s="44"/>
      <c r="C79" s="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54"/>
      <c r="R79" s="16"/>
      <c r="S79" s="16"/>
      <c r="U79" s="16"/>
      <c r="W79" s="1"/>
      <c r="Y79" s="2"/>
    </row>
    <row r="80" spans="2:25" ht="12.75">
      <c r="B80" s="44"/>
      <c r="C80" s="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54"/>
      <c r="R80" s="16"/>
      <c r="S80" s="16"/>
      <c r="U80" s="16"/>
      <c r="W80" s="1"/>
      <c r="Y80" s="2"/>
    </row>
    <row r="81" spans="2:25" ht="12.75">
      <c r="B81" s="44"/>
      <c r="C81" s="2"/>
      <c r="D81" s="16"/>
      <c r="E81" s="16"/>
      <c r="F81" s="16"/>
      <c r="G81" s="16"/>
      <c r="H81" s="73" t="s">
        <v>6</v>
      </c>
      <c r="I81" s="73"/>
      <c r="J81" s="73"/>
      <c r="K81" s="73"/>
      <c r="L81" s="73"/>
      <c r="M81" s="73"/>
      <c r="N81" s="73"/>
      <c r="O81" s="73"/>
      <c r="P81" s="16"/>
      <c r="Q81" s="54"/>
      <c r="R81" s="16"/>
      <c r="S81" s="16"/>
      <c r="U81" s="16"/>
      <c r="W81" s="1"/>
      <c r="Y81" s="2"/>
    </row>
    <row r="82" spans="1:25" ht="12.75">
      <c r="A82" s="85" t="s">
        <v>107</v>
      </c>
      <c r="B82" s="85"/>
      <c r="C82" s="85"/>
      <c r="D82" s="85"/>
      <c r="E82" s="85"/>
      <c r="F82" s="85"/>
      <c r="G82" s="16"/>
      <c r="H82" s="73" t="s">
        <v>118</v>
      </c>
      <c r="I82" s="73"/>
      <c r="J82" s="73"/>
      <c r="K82" s="73"/>
      <c r="L82" s="73"/>
      <c r="M82" s="73"/>
      <c r="N82" s="73"/>
      <c r="O82" s="73"/>
      <c r="P82" s="73"/>
      <c r="Q82" s="54"/>
      <c r="R82" s="73" t="s">
        <v>7</v>
      </c>
      <c r="S82" s="73"/>
      <c r="T82" s="73"/>
      <c r="U82" s="73"/>
      <c r="W82" s="1"/>
      <c r="Y82" s="2"/>
    </row>
    <row r="83" spans="1:25" ht="12.75">
      <c r="A83" s="74" t="s">
        <v>117</v>
      </c>
      <c r="B83" s="74"/>
      <c r="C83" s="74"/>
      <c r="D83" s="74"/>
      <c r="E83" s="74"/>
      <c r="F83" s="74"/>
      <c r="H83" s="75" t="s">
        <v>119</v>
      </c>
      <c r="I83" s="75"/>
      <c r="J83" s="75"/>
      <c r="K83" s="75"/>
      <c r="L83" s="75"/>
      <c r="M83" s="75"/>
      <c r="N83" s="75"/>
      <c r="O83" s="75"/>
      <c r="P83" s="75"/>
      <c r="R83" s="75" t="s">
        <v>132</v>
      </c>
      <c r="S83" s="75"/>
      <c r="T83" s="75"/>
      <c r="U83" s="75"/>
      <c r="W83" s="1"/>
      <c r="Y83" s="2"/>
    </row>
    <row r="84" spans="18:25" ht="12.75">
      <c r="R84" s="75"/>
      <c r="S84" s="75"/>
      <c r="T84" s="75"/>
      <c r="U84" s="75"/>
      <c r="W84" s="1"/>
      <c r="Y84" s="2"/>
    </row>
    <row r="85" spans="24:25" ht="12.75">
      <c r="X85" s="2"/>
      <c r="Y85" s="2"/>
    </row>
    <row r="86" spans="24:25" ht="12.75">
      <c r="X86" s="2"/>
      <c r="Y86" s="2"/>
    </row>
    <row r="87" spans="23:31" ht="12.75">
      <c r="W87" s="10"/>
      <c r="X87" s="9"/>
      <c r="Y87" s="9"/>
      <c r="Z87" s="9"/>
      <c r="AA87" s="9"/>
      <c r="AB87" s="9"/>
      <c r="AC87" s="9"/>
      <c r="AD87" s="9"/>
      <c r="AE87" s="9"/>
    </row>
    <row r="89" spans="2:24" ht="12.75">
      <c r="B89" s="44"/>
      <c r="C89" s="2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54"/>
      <c r="R89" s="16"/>
      <c r="S89" s="16"/>
      <c r="U89" s="16"/>
      <c r="V89" s="2"/>
      <c r="X89" s="2"/>
    </row>
  </sheetData>
  <mergeCells count="16">
    <mergeCell ref="R84:U84"/>
    <mergeCell ref="A1:U1"/>
    <mergeCell ref="A2:U2"/>
    <mergeCell ref="A3:U3"/>
    <mergeCell ref="D5:H5"/>
    <mergeCell ref="J5:N5"/>
    <mergeCell ref="A51:N51"/>
    <mergeCell ref="A52:N52"/>
    <mergeCell ref="P51:U51"/>
    <mergeCell ref="A82:F82"/>
    <mergeCell ref="H82:P82"/>
    <mergeCell ref="R82:U82"/>
    <mergeCell ref="H81:O81"/>
    <mergeCell ref="A83:F83"/>
    <mergeCell ref="H83:P83"/>
    <mergeCell ref="R83:U83"/>
  </mergeCells>
  <printOptions horizontalCentered="1"/>
  <pageMargins left="0" right="0" top="0" bottom="0" header="0" footer="0"/>
  <pageSetup fitToHeight="1" fitToWidth="1" horizontalDpi="600" verticalDpi="600" orientation="portrait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2013-04-23T11:15:56Z</cp:lastPrinted>
  <dcterms:created xsi:type="dcterms:W3CDTF">1998-12-26T22:33:34Z</dcterms:created>
  <dcterms:modified xsi:type="dcterms:W3CDTF">2013-04-23T11:19:16Z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